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<sst xmlns="http://schemas.openxmlformats.org/spreadsheetml/2006/main" count="922" uniqueCount="331">
  <si>
    <t>2019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</si>
  <si>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</si>
  <si>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</si>
  <si>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</si>
  <si>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 xml:space="preserve">Прочие мероприятия по благоустройству сельских населённых пунктов </t>
  </si>
  <si>
    <t>Доплаты к пенсиям государственных служащих субъектов Российской Федерации и муниципальных служащих</t>
  </si>
  <si>
    <t>тыс.руб.</t>
  </si>
  <si>
    <t>2017</t>
  </si>
  <si>
    <t>2018</t>
  </si>
  <si>
    <t>КУЛЬТУРА, КИНЕМАТОГРАФИЯ</t>
  </si>
  <si>
    <t>Культура</t>
  </si>
  <si>
    <t>СОЦИАЛЬНАЯ ПОЛИТИКА</t>
  </si>
  <si>
    <t>Пенсионное обеспечение</t>
  </si>
  <si>
    <t>Иные пенсии, социальные доплаты к пенсиям</t>
  </si>
  <si>
    <t>ФИЗИЧЕСКАЯ КУЛЬТУРА И СПОРТ</t>
  </si>
  <si>
    <t>Физическая культура</t>
  </si>
  <si>
    <t>Массовый спорт</t>
  </si>
  <si>
    <t>к Решению Совета депутатов</t>
  </si>
  <si>
    <t>Благоустройство</t>
  </si>
  <si>
    <t>07</t>
  </si>
  <si>
    <t>ОБРАЗОВАНИЕ</t>
  </si>
  <si>
    <t>Молодежная политика и оздоровление детей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</si>
  <si>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</si>
  <si>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</si>
  <si>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</si>
  <si>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</si>
  <si>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</si>
  <si>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</si>
  <si>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</si>
  <si>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</si>
  <si>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</si>
  <si>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</si>
  <si>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</si>
  <si>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</si>
  <si>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</si>
  <si>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</si>
  <si>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</si>
  <si>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</si>
  <si>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</si>
  <si>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</si>
  <si>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00</t>
  </si>
  <si>
    <t xml:space="preserve"> </t>
  </si>
  <si>
    <t>9990000000</t>
  </si>
  <si>
    <t>Условно утвержденные расходы</t>
  </si>
  <si>
    <t>999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</si>
  <si>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</si>
  <si>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</si>
  <si>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</si>
  <si>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</si>
  <si>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11</t>
  </si>
  <si>
    <t>12</t>
  </si>
  <si>
    <t>13</t>
  </si>
  <si>
    <t>14</t>
  </si>
  <si>
    <t>03</t>
  </si>
  <si>
    <t>244</t>
  </si>
  <si>
    <t>Прочая закупка товаров, работ и услуг для обеспечения государственных (муниципальных)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</si>
  <si>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</si>
  <si>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</si>
  <si>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</si>
  <si>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</si>
  <si>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</si>
  <si>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8620051180</t>
  </si>
  <si>
    <t>09</t>
  </si>
  <si>
    <t>НАЦИОНАЛЬНАЯ ЭКОНОМИКА</t>
  </si>
  <si>
    <t>05</t>
  </si>
  <si>
    <t>08</t>
  </si>
  <si>
    <t>Дорожное хозяйство (дорожные фонды)</t>
  </si>
  <si>
    <t>312</t>
  </si>
  <si>
    <t>ЖИЛИЩНО-КОММУНАЛЬНОЕ ХОЗЯЙСТВО</t>
  </si>
  <si>
    <t>Распределение бюджетных ассигнований по разделам, подразделам, целевым статьям (муниципальным программам бюджета Зотинского сельсовета и непрограммным направлениям деятельности), группам ( группам, подгруппам) видов расходов классификации расходов  бюджета Зотинского сельсовета на 2017 год и плановый период 2018-2019 годов</t>
  </si>
  <si>
    <t xml:space="preserve">Руководство и управление в сфере установленных функций органов государственной власти в рамках непрограммных расходов 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</si>
  <si>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</si>
  <si>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</si>
  <si>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</si>
  <si>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</si>
  <si>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9110000000</t>
  </si>
  <si>
    <t>9110090090</t>
  </si>
  <si>
    <t>9110090000</t>
  </si>
  <si>
    <t>120</t>
  </si>
  <si>
    <t>110</t>
  </si>
  <si>
    <t>119</t>
  </si>
  <si>
    <t xml:space="preserve">Руководство и управление в сфере установленных функций органов государственной власти  субъектов Российской Федерации  и органов местного самоуправления в рамках непрограммных расходов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</si>
  <si>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</si>
  <si>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выплаты персоналу казенных учреждений, за исключением фонда оплаты труда </t>
  </si>
  <si>
    <t>Закупка товаров, работ и услуг для обеспечения государственных (муниципальных) нужд</t>
  </si>
  <si>
    <t>Обеспечение деятельности органов местного самоуправления  в рамках непрограммных расходов</t>
  </si>
  <si>
    <t>9210000000</t>
  </si>
  <si>
    <t/>
  </si>
  <si>
    <t>9210090100</t>
  </si>
  <si>
    <t>100</t>
  </si>
  <si>
    <t>121</t>
  </si>
  <si>
    <t>122</t>
  </si>
  <si>
    <t>129</t>
  </si>
  <si>
    <t>Уплата налогов, сборов и иных платежей</t>
  </si>
  <si>
    <t>850</t>
  </si>
  <si>
    <t>Уплата иных платежей</t>
  </si>
  <si>
    <t>853</t>
  </si>
  <si>
    <t>8620075140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</si>
  <si>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 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непрограммных расходов </t>
  </si>
  <si>
    <t xml:space="preserve">Другие общегосударственные вопросы в рамках непрограммных расходов </t>
  </si>
  <si>
    <t>8620000000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</si>
  <si>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</t>
  </si>
  <si>
    <t xml:space="preserve">Расходы на выплаты персоналу в целях обеспечения выполнения функций </t>
  </si>
  <si>
    <t>Расходы на выплаты персоналу</t>
  </si>
  <si>
    <t>Начисления на выплаты по оплате труда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</si>
  <si>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муниципальной Программы "Обеспечение комфортной среды проживания на территории Зотинского сельсовета". </t>
  </si>
  <si>
    <t>9510090120</t>
  </si>
  <si>
    <t xml:space="preserve"> Содержание автомобильных дорог общего пользования местного значения городских округов, городских и сельских поселений   за счет средств местного бюджета </t>
  </si>
  <si>
    <t>Выполнение функций органами местного самоуправления</t>
  </si>
  <si>
    <t xml:space="preserve"> Содержание автомобильных дорог общего пользования местного значения городских округов, городских и сельских поселений   за счет средств краевого бюджета </t>
  </si>
  <si>
    <t>Софинансирование на содержание дорог  из средств местного бюджета</t>
  </si>
  <si>
    <t>Благоустройство в рамках муниципальной Программы "Обеспечение комфортной среды проживания на территории Зотинского сельсовета"</t>
  </si>
  <si>
    <t>0310000000</t>
  </si>
  <si>
    <t>0310090050</t>
  </si>
  <si>
    <t>0310090060</t>
  </si>
  <si>
    <t>0310090070</t>
  </si>
  <si>
    <t>0310090080</t>
  </si>
  <si>
    <t>Расходы в рамках муниципальной Программы «Молодёжь муниципального образования Зотинский сельсовет»</t>
  </si>
  <si>
    <t>Временная занятость несовершеннолетних граждан от 14до 18 лет в летний период</t>
  </si>
  <si>
    <t>0230082800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</si>
  <si>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</si>
  <si>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</si>
  <si>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360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</si>
  <si>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</t>
  </si>
  <si>
    <t>0230081960</t>
  </si>
  <si>
    <t>0230000000</t>
  </si>
  <si>
    <t>Дворцы и дома культуры, другие учреждения культуры и средств массовой информации</t>
  </si>
  <si>
    <t xml:space="preserve">Расходы в рамках муниципальной Программы Зотинского сельсовета «Культура Зотинского сельского поселения» </t>
  </si>
  <si>
    <t>0110090010</t>
  </si>
  <si>
    <t xml:space="preserve">Расходы в рамках подпрограммы  "Библиотечное обслуживание" муниципальной Программы «Культура Зотинского сельского поселения» </t>
  </si>
  <si>
    <t>Фонд оплаты труда казенных учреждений</t>
  </si>
  <si>
    <t>111</t>
  </si>
  <si>
    <t xml:space="preserve">Иные выплаты персоналу, за исключением фонда оплаты труда </t>
  </si>
  <si>
    <t>112</t>
  </si>
  <si>
    <t xml:space="preserve">Взносы по обязательному социальному страхованию  на выплаты по оплате труда работников и иные выплаты работникам казенных учреждений
</t>
  </si>
  <si>
    <t xml:space="preserve">Расходы в рамках подпрограммы  "Искусство и народное творчество" муниципальной Программы «Культура Зотинского сельского поселения» </t>
  </si>
  <si>
    <t>0120090020</t>
  </si>
  <si>
    <t>0210090030</t>
  </si>
  <si>
    <t>Проведение спортивно-массовых мероприятий в МО Зотинский сельсовет</t>
  </si>
  <si>
    <t>0220081860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</si>
  <si>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</si>
  <si>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</si>
  <si>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</si>
  <si>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</si>
  <si>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</si>
  <si>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</si>
  <si>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</si>
  <si>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</si>
  <si>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</si>
  <si>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</si>
  <si>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</si>
  <si>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</si>
  <si>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</si>
  <si>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</si>
  <si>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</si>
  <si>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</si>
  <si>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</si>
  <si>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</si>
  <si>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</si>
  <si>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</si>
  <si>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</si>
  <si>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</si>
  <si>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</si>
  <si>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</si>
  <si>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</si>
  <si>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</si>
  <si>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</si>
  <si>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</si>
  <si>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</si>
  <si>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</si>
  <si>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</si>
  <si>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</si>
  <si>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</si>
  <si>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</si>
  <si>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</si>
  <si>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</si>
  <si>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</si>
  <si>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</si>
  <si>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</si>
  <si>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</si>
  <si>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</si>
  <si>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</si>
  <si>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</si>
  <si>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</si>
  <si>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</si>
  <si>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</si>
  <si>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</si>
  <si>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</si>
  <si>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</si>
  <si>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</si>
  <si>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</si>
  <si>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</si>
  <si>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</si>
  <si>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</si>
  <si>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</si>
  <si>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</si>
  <si>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</si>
  <si>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</si>
  <si>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</si>
  <si>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</si>
  <si>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</si>
  <si>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</si>
  <si>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</si>
  <si>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</si>
  <si>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</si>
  <si>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</si>
  <si>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</si>
  <si>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</si>
  <si>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</si>
  <si>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</si>
  <si>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</si>
  <si>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</si>
  <si>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</si>
  <si>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</si>
  <si>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</si>
  <si>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</si>
  <si>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</si>
  <si>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</si>
  <si>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</si>
  <si>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101</t>
  </si>
  <si>
    <t>103</t>
  </si>
  <si>
    <t>104</t>
  </si>
  <si>
    <t>105</t>
  </si>
  <si>
    <t>106</t>
  </si>
  <si>
    <t>107</t>
  </si>
  <si>
    <t>108</t>
  </si>
  <si>
    <t>109</t>
  </si>
  <si>
    <t>113</t>
  </si>
  <si>
    <t>115</t>
  </si>
  <si>
    <t>116</t>
  </si>
  <si>
    <t>117</t>
  </si>
  <si>
    <t>06</t>
  </si>
  <si>
    <t>540</t>
  </si>
  <si>
    <t>9410090110</t>
  </si>
  <si>
    <t>Иные межбюджетные трансферты</t>
  </si>
  <si>
    <t>Расходы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</si>
  <si>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НАЦИОНАЛЬНАЯ БЕЗОПАСНОСТЬ И ПРАВООХРАНИТЕЛЬНАЯ ДЕЯТЕЛЬНОСТЬ</t>
  </si>
  <si>
    <t>Расходы на реализацию мероприятий  "Защита населения и территорий Зотинского сельсовета от чрезвычайных ситуаций природного и техногенного характера."  в рамках муниципальной Программы "Обеспечение комфортной среды проживания на территории Зотинского сельсовета"</t>
  </si>
  <si>
    <t>Проведение противопаводковых мероприятий</t>
  </si>
  <si>
    <t>Расходы на приобретение и установку противопожарного оборудования</t>
  </si>
  <si>
    <t>Расходы на обеспечение первичных мер пожарной безопасности из средств краевого бюджета</t>
  </si>
  <si>
    <t>Софинансирование расходов на обеспечение первичных мер пожарной безопасности</t>
  </si>
  <si>
    <t>Расходы на реализацию мероприятий  в рамках муниципальной Программы "Профилактика терроризма и экстремизма в муниципальном образовании  Зотинский  сельсовет Туруханского района Красноярского края"</t>
  </si>
  <si>
    <t>Расходы на проведение профилактической и информационно-пропагандистской работы</t>
  </si>
  <si>
    <t>9710000000</t>
  </si>
  <si>
    <t>9710080500</t>
  </si>
  <si>
    <t>200</t>
  </si>
  <si>
    <t>9720082980</t>
  </si>
  <si>
    <t>240</t>
  </si>
  <si>
    <t>97300S4120</t>
  </si>
  <si>
    <t>0230080410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</si>
  <si>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</si>
  <si>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Непрограммные расходы по передаче полномочий Администрацией Зотинского сельсовета</t>
  </si>
  <si>
    <t xml:space="preserve">Межбюджетные трансферты
</t>
  </si>
  <si>
    <t>Средства на повышение размеров оплаты труда для специалистов по работе с молодежью, методистов муниципальных молодежных центров</t>
  </si>
  <si>
    <t>Расходы на выплаты персоналу в целях обеспечения выполнения функций</t>
  </si>
  <si>
    <t>Расходы на выплаты персоналу казенных учреждений</t>
  </si>
  <si>
    <t>0230010430</t>
  </si>
  <si>
    <t>0100000000</t>
  </si>
  <si>
    <t>0100090000</t>
  </si>
  <si>
    <t>0210090000</t>
  </si>
  <si>
    <t>Резервный фонд ( в рамках непрограммных расходов)</t>
  </si>
  <si>
    <t>Проведение мероприятий по первичным мерам пожарной безопасности</t>
  </si>
  <si>
    <t>9100000000</t>
  </si>
  <si>
    <t>9110090100</t>
  </si>
  <si>
    <t>9530S75000</t>
  </si>
  <si>
    <t>0120000000</t>
  </si>
  <si>
    <t>01200R5580</t>
  </si>
  <si>
    <t>Приложение 1</t>
  </si>
  <si>
    <t xml:space="preserve"> от 08.09.2017 г. № 48-2</t>
  </si>
  <si>
    <t>0310081660</t>
  </si>
  <si>
    <t xml:space="preserve">Организация общественных работ и временной занятости граждан, испытывающих трудности в поиске работы </t>
  </si>
  <si>
    <t>Иные закупки товаров, работ и услуг для обеспечения государственных (муниципальных) нужд</t>
  </si>
  <si>
    <t>300</t>
  </si>
  <si>
    <t>500</t>
  </si>
  <si>
    <t>Приложение 5</t>
  </si>
  <si>
    <t xml:space="preserve"> от 22.12.2016 г. № 44-1</t>
  </si>
  <si>
    <t>30</t>
  </si>
  <si>
    <t>38</t>
  </si>
  <si>
    <t>52</t>
  </si>
  <si>
    <t>67</t>
  </si>
  <si>
    <t>76</t>
  </si>
  <si>
    <t>97</t>
  </si>
  <si>
    <t>102</t>
  </si>
  <si>
    <t>114</t>
  </si>
  <si>
    <t>118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</si>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</sst>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00"/>
  </numFmts>
  <fonts count="61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80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0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80" fontId="7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182" fontId="9" fillId="0" borderId="0" xfId="0" applyNumberFormat="1" applyFont="1" applyFill="1" applyAlignment="1">
      <alignment horizontal="right"/>
    </xf>
    <xf numFmtId="182" fontId="10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2" fontId="11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0" fontId="11" fillId="0" borderId="0" xfId="0" applyFont="1" applyAlignment="1">
      <alignment vertical="justify"/>
    </xf>
    <xf numFmtId="49" fontId="12" fillId="0" borderId="10" xfId="0" applyNumberFormat="1" applyFont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82" fontId="11" fillId="0" borderId="10" xfId="0" applyNumberFormat="1" applyFont="1" applyFill="1" applyBorder="1" applyAlignment="1">
      <alignment vertical="top" wrapText="1"/>
    </xf>
    <xf numFmtId="0" fontId="59" fillId="0" borderId="0" xfId="0" applyFont="1" applyAlignment="1">
      <alignment vertical="justify"/>
    </xf>
    <xf numFmtId="0" fontId="11" fillId="0" borderId="10" xfId="0" applyFont="1" applyBorder="1" applyAlignment="1">
      <alignment wrapText="1"/>
    </xf>
    <xf numFmtId="2" fontId="11" fillId="0" borderId="13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80" fontId="7" fillId="0" borderId="10" xfId="0" applyNumberFormat="1" applyFont="1" applyBorder="1" applyAlignment="1" applyProtection="1">
      <alignment horizontal="right" vertical="top" wrapText="1"/>
      <protection/>
    </xf>
    <xf numFmtId="0" fontId="59" fillId="0" borderId="13" xfId="0" applyFont="1" applyBorder="1" applyAlignment="1">
      <alignment vertical="justify"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180" fontId="12" fillId="0" borderId="10" xfId="0" applyNumberFormat="1" applyFont="1" applyBorder="1" applyAlignment="1" applyProtection="1">
      <alignment horizontal="right" vertical="top" wrapText="1"/>
      <protection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2" fontId="1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left" vertical="center" wrapText="1"/>
    </xf>
    <xf numFmtId="182" fontId="14" fillId="0" borderId="10" xfId="0" applyNumberFormat="1" applyFont="1" applyFill="1" applyBorder="1" applyAlignment="1">
      <alignment vertical="top" wrapText="1"/>
    </xf>
    <xf numFmtId="0" fontId="59" fillId="0" borderId="10" xfId="0" applyFont="1" applyBorder="1" applyAlignment="1">
      <alignment vertical="justify"/>
    </xf>
    <xf numFmtId="0" fontId="59" fillId="0" borderId="0" xfId="0" applyFont="1" applyAlignment="1">
      <alignment vertical="justify" wrapText="1"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 applyProtection="1">
      <alignment horizontal="left" vertical="top" wrapText="1"/>
      <protection/>
    </xf>
    <xf numFmtId="182" fontId="17" fillId="0" borderId="10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justify" wrapText="1"/>
    </xf>
    <xf numFmtId="0" fontId="0" fillId="0" borderId="1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top" wrapText="1"/>
    </xf>
    <xf numFmtId="182" fontId="1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8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182" fontId="20" fillId="0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180" fontId="7" fillId="0" borderId="14" xfId="0" applyNumberFormat="1" applyFont="1" applyBorder="1" applyAlignment="1" applyProtection="1">
      <alignment horizontal="right" vertical="top" wrapText="1"/>
      <protection/>
    </xf>
    <xf numFmtId="2" fontId="14" fillId="0" borderId="10" xfId="0" applyNumberFormat="1" applyFont="1" applyFill="1" applyBorder="1" applyAlignment="1">
      <alignment vertical="justify" wrapText="1"/>
    </xf>
    <xf numFmtId="181" fontId="8" fillId="0" borderId="10" xfId="0" applyNumberFormat="1" applyFont="1" applyBorder="1" applyAlignment="1" applyProtection="1">
      <alignment vertical="justify" wrapText="1"/>
      <protection/>
    </xf>
    <xf numFmtId="2" fontId="11" fillId="0" borderId="15" xfId="0" applyNumberFormat="1" applyFont="1" applyFill="1" applyBorder="1" applyAlignment="1">
      <alignment vertical="top" wrapText="1"/>
    </xf>
    <xf numFmtId="49" fontId="7" fillId="0" borderId="15" xfId="0" applyNumberFormat="1" applyFont="1" applyBorder="1" applyAlignment="1" applyProtection="1">
      <alignment horizontal="center" vertical="top" wrapText="1"/>
      <protection/>
    </xf>
    <xf numFmtId="49" fontId="11" fillId="0" borderId="15" xfId="0" applyNumberFormat="1" applyFont="1" applyFill="1" applyBorder="1" applyAlignment="1">
      <alignment horizontal="center" vertical="top" wrapText="1"/>
    </xf>
    <xf numFmtId="180" fontId="7" fillId="0" borderId="15" xfId="0" applyNumberFormat="1" applyFont="1" applyBorder="1" applyAlignment="1" applyProtection="1">
      <alignment horizontal="right" vertical="top" wrapText="1"/>
      <protection/>
    </xf>
    <xf numFmtId="0" fontId="15" fillId="0" borderId="10" xfId="0" applyNumberFormat="1" applyFont="1" applyFill="1" applyBorder="1" applyAlignment="1">
      <alignment vertical="justify" wrapText="1"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180" fontId="8" fillId="0" borderId="12" xfId="0" applyNumberFormat="1" applyFont="1" applyBorder="1" applyAlignment="1" applyProtection="1">
      <alignment horizontal="right" vertical="top" wrapText="1"/>
      <protection/>
    </xf>
    <xf numFmtId="2" fontId="18" fillId="0" borderId="10" xfId="0" applyNumberFormat="1" applyFont="1" applyFill="1" applyBorder="1" applyAlignment="1">
      <alignment vertical="justify" wrapText="1"/>
    </xf>
    <xf numFmtId="2" fontId="15" fillId="0" borderId="10" xfId="0" applyNumberFormat="1" applyFont="1" applyFill="1" applyBorder="1" applyAlignment="1">
      <alignment vertical="justify" wrapText="1"/>
    </xf>
    <xf numFmtId="181" fontId="12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2" fontId="21" fillId="0" borderId="10" xfId="0" applyNumberFormat="1" applyFont="1" applyFill="1" applyBorder="1" applyAlignment="1">
      <alignment vertical="justify" wrapText="1"/>
    </xf>
    <xf numFmtId="0" fontId="59" fillId="0" borderId="13" xfId="0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>
      <alignment/>
    </xf>
    <xf numFmtId="182" fontId="22" fillId="0" borderId="10" xfId="0" applyNumberFormat="1" applyFont="1" applyFill="1" applyBorder="1" applyAlignment="1">
      <alignment vertical="top" wrapText="1"/>
    </xf>
    <xf numFmtId="180" fontId="13" fillId="0" borderId="10" xfId="0" applyNumberFormat="1" applyFont="1" applyBorder="1" applyAlignment="1" applyProtection="1">
      <alignment horizontal="right" vertical="top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tabSelected="1" zoomScale="140" zoomScaleNormal="140" zoomScalePageLayoutView="0" workbookViewId="0" topLeftCell="A130">
      <selection activeCell="G146" sqref="G146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4" width="10.7109375" style="0" customWidth="1"/>
    <col min="5" max="5" width="20.7109375" style="0" customWidth="1"/>
    <col min="6" max="6" width="10.7109375" style="0" customWidth="1"/>
    <col min="7" max="9" width="15.7109375" style="0" customWidth="1"/>
    <col min="10" max="10" width="8.8515625" style="0" customWidth="1"/>
  </cols>
  <sheetData>
    <row r="1" ht="12.75" customHeight="1">
      <c r="I1" s="24"/>
    </row>
    <row r="2" ht="12.75" customHeight="1">
      <c r="I2" s="24" t="s">
        <v>268</v>
      </c>
    </row>
    <row r="3" spans="1:9" s="21" customFormat="1" ht="15.75">
      <c r="A3" s="19"/>
      <c r="B3" s="20"/>
      <c r="C3" s="1"/>
      <c r="D3" s="1"/>
      <c r="E3" s="1"/>
      <c r="F3" s="1"/>
      <c r="G3" s="1"/>
      <c r="H3"/>
      <c r="I3" s="25" t="s">
        <v>17</v>
      </c>
    </row>
    <row r="4" spans="1:9" s="21" customFormat="1" ht="15.75">
      <c r="A4" s="2"/>
      <c r="C4" s="3"/>
      <c r="D4" s="3"/>
      <c r="E4" s="3"/>
      <c r="F4" s="3"/>
      <c r="G4" s="3"/>
      <c r="H4" s="22"/>
      <c r="I4" s="25" t="s">
        <v>269</v>
      </c>
    </row>
    <row r="6" ht="12.75" customHeight="1">
      <c r="I6" s="24" t="s">
        <v>275</v>
      </c>
    </row>
    <row r="7" spans="1:9" ht="19.5" customHeight="1">
      <c r="A7" s="4"/>
      <c r="B7" s="22"/>
      <c r="C7" s="22"/>
      <c r="D7" s="22"/>
      <c r="E7" s="22"/>
      <c r="F7" s="22"/>
      <c r="G7" s="22"/>
      <c r="I7" s="25" t="s">
        <v>17</v>
      </c>
    </row>
    <row r="8" spans="1:9" ht="15.75">
      <c r="A8" s="23"/>
      <c r="B8" s="22"/>
      <c r="C8" s="22"/>
      <c r="D8" s="22"/>
      <c r="E8" s="22"/>
      <c r="F8" s="22"/>
      <c r="G8" s="22"/>
      <c r="H8" s="22"/>
      <c r="I8" s="25" t="s">
        <v>276</v>
      </c>
    </row>
    <row r="9" spans="1:9" ht="61.5" customHeight="1">
      <c r="A9" s="102" t="s">
        <v>69</v>
      </c>
      <c r="B9" s="102"/>
      <c r="C9" s="102"/>
      <c r="D9" s="102"/>
      <c r="E9" s="102"/>
      <c r="F9" s="103"/>
      <c r="G9" s="104"/>
      <c r="H9" s="104"/>
      <c r="I9" s="104"/>
    </row>
    <row r="10" spans="1:9" ht="15.75" customHeight="1">
      <c r="A10" s="107"/>
      <c r="B10" s="107"/>
      <c r="C10" s="5"/>
      <c r="D10" s="4"/>
      <c r="E10" s="4"/>
      <c r="F10" s="4"/>
      <c r="G10" s="4"/>
      <c r="H10" s="4"/>
      <c r="I10" s="4"/>
    </row>
    <row r="11" spans="1:9" ht="13.5" customHeight="1">
      <c r="A11" s="107"/>
      <c r="B11" s="107"/>
      <c r="C11" s="5"/>
      <c r="I11" s="26" t="s">
        <v>6</v>
      </c>
    </row>
    <row r="12" spans="1:10" ht="12.75">
      <c r="A12" s="99" t="s">
        <v>23</v>
      </c>
      <c r="B12" s="99" t="s">
        <v>25</v>
      </c>
      <c r="C12" s="105" t="s">
        <v>27</v>
      </c>
      <c r="D12" s="106"/>
      <c r="E12" s="106"/>
      <c r="F12" s="106"/>
      <c r="G12" s="99" t="s">
        <v>7</v>
      </c>
      <c r="H12" s="99" t="s">
        <v>8</v>
      </c>
      <c r="I12" s="99" t="s">
        <v>0</v>
      </c>
      <c r="J12" s="8"/>
    </row>
    <row r="13" spans="1:10" ht="12.75">
      <c r="A13" s="101"/>
      <c r="B13" s="101"/>
      <c r="C13" s="7" t="s">
        <v>32</v>
      </c>
      <c r="D13" s="7" t="s">
        <v>34</v>
      </c>
      <c r="E13" s="7" t="s">
        <v>36</v>
      </c>
      <c r="F13" s="7" t="s">
        <v>37</v>
      </c>
      <c r="G13" s="100"/>
      <c r="H13" s="100"/>
      <c r="I13" s="101"/>
      <c r="J13" s="8"/>
    </row>
    <row r="14" spans="1:10" ht="12.75">
      <c r="A14" s="6" t="s">
        <v>24</v>
      </c>
      <c r="B14" s="6" t="s">
        <v>26</v>
      </c>
      <c r="C14" s="6" t="s">
        <v>33</v>
      </c>
      <c r="D14" s="6" t="s">
        <v>35</v>
      </c>
      <c r="E14" s="6" t="s">
        <v>22</v>
      </c>
      <c r="F14" s="6" t="s">
        <v>38</v>
      </c>
      <c r="G14" s="6" t="s">
        <v>28</v>
      </c>
      <c r="H14" s="6" t="s">
        <v>29</v>
      </c>
      <c r="I14" s="6" t="s">
        <v>30</v>
      </c>
      <c r="J14" s="8"/>
    </row>
    <row r="15" spans="1:9" ht="12.75">
      <c r="A15" s="50" t="s">
        <v>24</v>
      </c>
      <c r="B15" s="10" t="s">
        <v>39</v>
      </c>
      <c r="C15" s="9"/>
      <c r="D15" s="9"/>
      <c r="E15" s="9"/>
      <c r="F15" s="11"/>
      <c r="G15" s="12">
        <f>SUM(G21,G54,G62,G81,G95,G118,G131,G162,G166)</f>
        <v>13636.267</v>
      </c>
      <c r="H15" s="12">
        <f>SUM(H18,H21,H54,H62,H81,H95,H118,H131,H162,H166)</f>
        <v>10431.427</v>
      </c>
      <c r="I15" s="12">
        <f>SUM(I18,I21,I54,I62,I81,I95,I118,I131,I162,I166)</f>
        <v>10431.428</v>
      </c>
    </row>
    <row r="16" spans="1:9" ht="12.75">
      <c r="A16" s="50" t="s">
        <v>26</v>
      </c>
      <c r="B16" s="14" t="s">
        <v>41</v>
      </c>
      <c r="C16" s="13" t="s">
        <v>40</v>
      </c>
      <c r="D16" s="13"/>
      <c r="E16" s="13"/>
      <c r="F16" s="13"/>
      <c r="G16" s="15"/>
      <c r="H16" s="15"/>
      <c r="I16" s="15"/>
    </row>
    <row r="17" spans="1:9" ht="12.75">
      <c r="A17" s="50" t="s">
        <v>33</v>
      </c>
      <c r="B17" s="14" t="s">
        <v>41</v>
      </c>
      <c r="C17" s="13" t="s">
        <v>40</v>
      </c>
      <c r="D17" s="13" t="s">
        <v>40</v>
      </c>
      <c r="E17" s="13"/>
      <c r="F17" s="13"/>
      <c r="G17" s="15"/>
      <c r="H17" s="15"/>
      <c r="I17" s="15"/>
    </row>
    <row r="18" spans="1:9" ht="12.75">
      <c r="A18" s="50" t="s">
        <v>35</v>
      </c>
      <c r="B18" s="14" t="s">
        <v>43</v>
      </c>
      <c r="C18" s="13" t="s">
        <v>40</v>
      </c>
      <c r="D18" s="13" t="s">
        <v>40</v>
      </c>
      <c r="E18" s="13" t="s">
        <v>42</v>
      </c>
      <c r="F18" s="13"/>
      <c r="G18" s="15"/>
      <c r="H18" s="15">
        <f>H19</f>
        <v>302.511</v>
      </c>
      <c r="I18" s="15">
        <f>I19</f>
        <v>615.454</v>
      </c>
    </row>
    <row r="19" spans="1:9" ht="12.75">
      <c r="A19" s="50" t="s">
        <v>22</v>
      </c>
      <c r="B19" s="14" t="s">
        <v>43</v>
      </c>
      <c r="C19" s="13" t="s">
        <v>40</v>
      </c>
      <c r="D19" s="13" t="s">
        <v>40</v>
      </c>
      <c r="E19" s="13" t="s">
        <v>42</v>
      </c>
      <c r="F19" s="13" t="s">
        <v>44</v>
      </c>
      <c r="G19" s="15"/>
      <c r="H19" s="15">
        <f>H20</f>
        <v>302.511</v>
      </c>
      <c r="I19" s="15">
        <f>I20</f>
        <v>615.454</v>
      </c>
    </row>
    <row r="20" spans="1:9" ht="12.75">
      <c r="A20" s="50" t="s">
        <v>38</v>
      </c>
      <c r="B20" s="17" t="s">
        <v>43</v>
      </c>
      <c r="C20" s="16" t="s">
        <v>40</v>
      </c>
      <c r="D20" s="16" t="s">
        <v>40</v>
      </c>
      <c r="E20" s="16" t="s">
        <v>42</v>
      </c>
      <c r="F20" s="16" t="s">
        <v>44</v>
      </c>
      <c r="G20" s="18"/>
      <c r="H20" s="18">
        <v>302.511</v>
      </c>
      <c r="I20" s="18">
        <v>615.454</v>
      </c>
    </row>
    <row r="21" spans="1:9" ht="12.75">
      <c r="A21" s="50" t="s">
        <v>28</v>
      </c>
      <c r="B21" s="14" t="s">
        <v>46</v>
      </c>
      <c r="C21" s="13" t="s">
        <v>45</v>
      </c>
      <c r="D21" s="13"/>
      <c r="E21" s="13"/>
      <c r="F21" s="13"/>
      <c r="G21" s="15">
        <f>SUM(G22,G28,G39,G43,G48)</f>
        <v>4901.236999999999</v>
      </c>
      <c r="H21" s="15">
        <f>SUM(H22,H28,H39,H43,H48)</f>
        <v>3963.9789999999994</v>
      </c>
      <c r="I21" s="15">
        <f>SUM(I22,I28,I39,I43,I48)</f>
        <v>3963.9789999999994</v>
      </c>
    </row>
    <row r="22" spans="1:9" ht="31.5">
      <c r="A22" s="50" t="s">
        <v>29</v>
      </c>
      <c r="B22" s="14" t="s">
        <v>48</v>
      </c>
      <c r="C22" s="13" t="s">
        <v>45</v>
      </c>
      <c r="D22" s="13" t="s">
        <v>47</v>
      </c>
      <c r="E22" s="13"/>
      <c r="F22" s="13"/>
      <c r="G22" s="15">
        <f>G23</f>
        <v>766.845</v>
      </c>
      <c r="H22" s="15">
        <f aca="true" t="shared" si="0" ref="H22:I24">H23</f>
        <v>766.845</v>
      </c>
      <c r="I22" s="15">
        <f t="shared" si="0"/>
        <v>766.845</v>
      </c>
    </row>
    <row r="23" spans="1:9" ht="51">
      <c r="A23" s="50" t="s">
        <v>30</v>
      </c>
      <c r="B23" s="27" t="s">
        <v>70</v>
      </c>
      <c r="C23" s="51" t="s">
        <v>45</v>
      </c>
      <c r="D23" s="51" t="s">
        <v>47</v>
      </c>
      <c r="E23" s="31" t="s">
        <v>75</v>
      </c>
      <c r="F23" s="51"/>
      <c r="G23" s="38">
        <f>G24</f>
        <v>766.845</v>
      </c>
      <c r="H23" s="38">
        <f t="shared" si="0"/>
        <v>766.845</v>
      </c>
      <c r="I23" s="38">
        <f t="shared" si="0"/>
        <v>766.845</v>
      </c>
    </row>
    <row r="24" spans="1:9" ht="12.75">
      <c r="A24" s="50" t="s">
        <v>31</v>
      </c>
      <c r="B24" s="27" t="s">
        <v>71</v>
      </c>
      <c r="C24" s="51" t="s">
        <v>45</v>
      </c>
      <c r="D24" s="51" t="s">
        <v>47</v>
      </c>
      <c r="E24" s="31" t="s">
        <v>77</v>
      </c>
      <c r="F24" s="51"/>
      <c r="G24" s="38">
        <f>G25</f>
        <v>766.845</v>
      </c>
      <c r="H24" s="38">
        <f t="shared" si="0"/>
        <v>766.845</v>
      </c>
      <c r="I24" s="38">
        <f t="shared" si="0"/>
        <v>766.845</v>
      </c>
    </row>
    <row r="25" spans="1:9" ht="51">
      <c r="A25" s="50" t="s">
        <v>49</v>
      </c>
      <c r="B25" s="27" t="s">
        <v>72</v>
      </c>
      <c r="C25" s="37" t="s">
        <v>45</v>
      </c>
      <c r="D25" s="37" t="s">
        <v>47</v>
      </c>
      <c r="E25" s="31" t="s">
        <v>76</v>
      </c>
      <c r="F25" s="32" t="s">
        <v>78</v>
      </c>
      <c r="G25" s="18">
        <f>G26+G27</f>
        <v>766.845</v>
      </c>
      <c r="H25" s="18">
        <f>H26+H27</f>
        <v>766.845</v>
      </c>
      <c r="I25" s="18">
        <f>I26+I27</f>
        <v>766.845</v>
      </c>
    </row>
    <row r="26" spans="1:9" ht="25.5">
      <c r="A26" s="50" t="s">
        <v>50</v>
      </c>
      <c r="B26" s="28" t="s">
        <v>73</v>
      </c>
      <c r="C26" s="37" t="s">
        <v>45</v>
      </c>
      <c r="D26" s="37" t="s">
        <v>47</v>
      </c>
      <c r="E26" s="31" t="s">
        <v>76</v>
      </c>
      <c r="F26" s="30" t="s">
        <v>90</v>
      </c>
      <c r="G26" s="33">
        <v>588.974</v>
      </c>
      <c r="H26" s="33">
        <v>588.974</v>
      </c>
      <c r="I26" s="33">
        <v>588.974</v>
      </c>
    </row>
    <row r="27" spans="1:9" ht="51">
      <c r="A27" s="50" t="s">
        <v>51</v>
      </c>
      <c r="B27" s="29" t="s">
        <v>74</v>
      </c>
      <c r="C27" s="37" t="s">
        <v>45</v>
      </c>
      <c r="D27" s="37" t="s">
        <v>47</v>
      </c>
      <c r="E27" s="31" t="s">
        <v>76</v>
      </c>
      <c r="F27" s="16" t="s">
        <v>92</v>
      </c>
      <c r="G27" s="33">
        <v>177.871</v>
      </c>
      <c r="H27" s="33">
        <v>177.871</v>
      </c>
      <c r="I27" s="33">
        <v>177.871</v>
      </c>
    </row>
    <row r="28" spans="1:9" ht="52.5">
      <c r="A28" s="50" t="s">
        <v>52</v>
      </c>
      <c r="B28" s="14" t="s">
        <v>57</v>
      </c>
      <c r="C28" s="13" t="s">
        <v>45</v>
      </c>
      <c r="D28" s="13" t="s">
        <v>56</v>
      </c>
      <c r="E28" s="13"/>
      <c r="F28" s="13"/>
      <c r="G28" s="15">
        <f aca="true" t="shared" si="1" ref="G28:I29">G29</f>
        <v>3962.1069999999995</v>
      </c>
      <c r="H28" s="15">
        <f t="shared" si="1"/>
        <v>3194.8489999999997</v>
      </c>
      <c r="I28" s="15">
        <f t="shared" si="1"/>
        <v>3194.8489999999997</v>
      </c>
    </row>
    <row r="29" spans="1:9" ht="76.5">
      <c r="A29" s="50" t="s">
        <v>140</v>
      </c>
      <c r="B29" s="27" t="s">
        <v>81</v>
      </c>
      <c r="C29" s="37" t="s">
        <v>45</v>
      </c>
      <c r="D29" s="37" t="s">
        <v>56</v>
      </c>
      <c r="E29" s="31" t="s">
        <v>86</v>
      </c>
      <c r="F29" s="31" t="s">
        <v>87</v>
      </c>
      <c r="G29" s="33">
        <f t="shared" si="1"/>
        <v>3962.1069999999995</v>
      </c>
      <c r="H29" s="33">
        <f t="shared" si="1"/>
        <v>3194.8489999999997</v>
      </c>
      <c r="I29" s="33">
        <f t="shared" si="1"/>
        <v>3194.8489999999997</v>
      </c>
    </row>
    <row r="30" spans="1:9" ht="38.25">
      <c r="A30" s="50" t="s">
        <v>141</v>
      </c>
      <c r="B30" s="27" t="s">
        <v>85</v>
      </c>
      <c r="C30" s="37" t="s">
        <v>45</v>
      </c>
      <c r="D30" s="37" t="s">
        <v>56</v>
      </c>
      <c r="E30" s="31" t="s">
        <v>88</v>
      </c>
      <c r="F30" s="31"/>
      <c r="G30" s="33">
        <f>G31+G35+G37</f>
        <v>3962.1069999999995</v>
      </c>
      <c r="H30" s="33">
        <f>H31+H35+H37</f>
        <v>3194.8489999999997</v>
      </c>
      <c r="I30" s="33">
        <f>I31+I35+I37</f>
        <v>3194.8489999999997</v>
      </c>
    </row>
    <row r="31" spans="1:9" ht="76.5">
      <c r="A31" s="50" t="s">
        <v>142</v>
      </c>
      <c r="B31" s="29" t="s">
        <v>82</v>
      </c>
      <c r="C31" s="37" t="s">
        <v>45</v>
      </c>
      <c r="D31" s="37" t="s">
        <v>56</v>
      </c>
      <c r="E31" s="31" t="s">
        <v>88</v>
      </c>
      <c r="F31" s="31" t="s">
        <v>89</v>
      </c>
      <c r="G31" s="33">
        <v>2860.162</v>
      </c>
      <c r="H31" s="33">
        <f>H32+H33+H34</f>
        <v>2414.941</v>
      </c>
      <c r="I31" s="33">
        <f>I32+I33+I34</f>
        <v>2414.941</v>
      </c>
    </row>
    <row r="32" spans="1:9" ht="25.5">
      <c r="A32" s="50" t="s">
        <v>143</v>
      </c>
      <c r="B32" s="27" t="s">
        <v>73</v>
      </c>
      <c r="C32" s="37" t="s">
        <v>45</v>
      </c>
      <c r="D32" s="37" t="s">
        <v>56</v>
      </c>
      <c r="E32" s="31" t="s">
        <v>88</v>
      </c>
      <c r="F32" s="31" t="s">
        <v>90</v>
      </c>
      <c r="G32" s="33">
        <v>1797.514</v>
      </c>
      <c r="H32" s="33">
        <v>1697.514</v>
      </c>
      <c r="I32" s="33">
        <v>1697.514</v>
      </c>
    </row>
    <row r="33" spans="1:9" ht="38.25">
      <c r="A33" s="50" t="s">
        <v>144</v>
      </c>
      <c r="B33" s="34" t="s">
        <v>83</v>
      </c>
      <c r="C33" s="37" t="s">
        <v>45</v>
      </c>
      <c r="D33" s="37" t="s">
        <v>56</v>
      </c>
      <c r="E33" s="31" t="s">
        <v>88</v>
      </c>
      <c r="F33" s="31" t="s">
        <v>91</v>
      </c>
      <c r="G33" s="33">
        <v>450</v>
      </c>
      <c r="H33" s="33">
        <v>204.779</v>
      </c>
      <c r="I33" s="33">
        <v>204.779</v>
      </c>
    </row>
    <row r="34" spans="1:9" ht="51.75" customHeight="1">
      <c r="A34" s="50" t="s">
        <v>145</v>
      </c>
      <c r="B34" s="35" t="s">
        <v>74</v>
      </c>
      <c r="C34" s="37" t="s">
        <v>45</v>
      </c>
      <c r="D34" s="37" t="s">
        <v>56</v>
      </c>
      <c r="E34" s="31" t="s">
        <v>88</v>
      </c>
      <c r="F34" s="31" t="s">
        <v>92</v>
      </c>
      <c r="G34" s="33">
        <v>612.648</v>
      </c>
      <c r="H34" s="33">
        <v>512.648</v>
      </c>
      <c r="I34" s="33">
        <v>512.648</v>
      </c>
    </row>
    <row r="35" spans="1:9" ht="27" customHeight="1">
      <c r="A35" s="50" t="s">
        <v>146</v>
      </c>
      <c r="B35" s="36" t="s">
        <v>84</v>
      </c>
      <c r="C35" s="37" t="s">
        <v>45</v>
      </c>
      <c r="D35" s="37" t="s">
        <v>56</v>
      </c>
      <c r="E35" s="31" t="s">
        <v>88</v>
      </c>
      <c r="F35" s="31" t="s">
        <v>248</v>
      </c>
      <c r="G35" s="33">
        <v>1081.483</v>
      </c>
      <c r="H35" s="33">
        <f>H36</f>
        <v>779.667</v>
      </c>
      <c r="I35" s="33">
        <f>I36</f>
        <v>779.667</v>
      </c>
    </row>
    <row r="36" spans="1:9" ht="38.25">
      <c r="A36" s="50" t="s">
        <v>147</v>
      </c>
      <c r="B36" s="36" t="s">
        <v>55</v>
      </c>
      <c r="C36" s="37" t="s">
        <v>45</v>
      </c>
      <c r="D36" s="37" t="s">
        <v>56</v>
      </c>
      <c r="E36" s="31" t="s">
        <v>88</v>
      </c>
      <c r="F36" s="31" t="s">
        <v>54</v>
      </c>
      <c r="G36" s="33">
        <v>1081.483</v>
      </c>
      <c r="H36" s="33">
        <v>779.667</v>
      </c>
      <c r="I36" s="33">
        <v>779.667</v>
      </c>
    </row>
    <row r="37" spans="1:9" ht="12.75">
      <c r="A37" s="50" t="s">
        <v>148</v>
      </c>
      <c r="B37" s="36" t="s">
        <v>93</v>
      </c>
      <c r="C37" s="37" t="s">
        <v>45</v>
      </c>
      <c r="D37" s="37" t="s">
        <v>56</v>
      </c>
      <c r="E37" s="31" t="s">
        <v>88</v>
      </c>
      <c r="F37" s="31" t="s">
        <v>94</v>
      </c>
      <c r="G37" s="33">
        <f>G38</f>
        <v>20.462</v>
      </c>
      <c r="H37" s="33">
        <f>H38</f>
        <v>0.241</v>
      </c>
      <c r="I37" s="33">
        <f>I38</f>
        <v>0.241</v>
      </c>
    </row>
    <row r="38" spans="1:9" ht="12.75">
      <c r="A38" s="50" t="s">
        <v>149</v>
      </c>
      <c r="B38" s="36" t="s">
        <v>95</v>
      </c>
      <c r="C38" s="37" t="s">
        <v>45</v>
      </c>
      <c r="D38" s="37" t="s">
        <v>56</v>
      </c>
      <c r="E38" s="31" t="s">
        <v>88</v>
      </c>
      <c r="F38" s="31" t="s">
        <v>96</v>
      </c>
      <c r="G38" s="33">
        <v>20.462</v>
      </c>
      <c r="H38" s="33">
        <v>0.241</v>
      </c>
      <c r="I38" s="33">
        <v>0.241</v>
      </c>
    </row>
    <row r="39" spans="1:9" ht="36" customHeight="1">
      <c r="A39" s="50" t="s">
        <v>150</v>
      </c>
      <c r="B39" s="90" t="s">
        <v>251</v>
      </c>
      <c r="C39" s="52" t="s">
        <v>45</v>
      </c>
      <c r="D39" s="52" t="s">
        <v>231</v>
      </c>
      <c r="E39" s="73"/>
      <c r="F39" s="52"/>
      <c r="G39" s="70">
        <f>G40</f>
        <v>120</v>
      </c>
      <c r="H39" s="55">
        <v>0</v>
      </c>
      <c r="I39" s="55">
        <v>0</v>
      </c>
    </row>
    <row r="40" spans="1:9" ht="24.75" customHeight="1">
      <c r="A40" s="50" t="s">
        <v>151</v>
      </c>
      <c r="B40" s="71" t="s">
        <v>252</v>
      </c>
      <c r="C40" s="51" t="s">
        <v>45</v>
      </c>
      <c r="D40" s="51" t="s">
        <v>231</v>
      </c>
      <c r="E40" s="74" t="s">
        <v>233</v>
      </c>
      <c r="F40" s="51"/>
      <c r="G40" s="38">
        <v>120</v>
      </c>
      <c r="H40" s="33">
        <v>0</v>
      </c>
      <c r="I40" s="33">
        <v>0</v>
      </c>
    </row>
    <row r="41" spans="1:9" ht="15" customHeight="1">
      <c r="A41" s="50" t="s">
        <v>152</v>
      </c>
      <c r="B41" s="71" t="s">
        <v>253</v>
      </c>
      <c r="C41" s="51" t="s">
        <v>45</v>
      </c>
      <c r="D41" s="51" t="s">
        <v>231</v>
      </c>
      <c r="E41" s="74" t="s">
        <v>233</v>
      </c>
      <c r="F41" s="51" t="s">
        <v>232</v>
      </c>
      <c r="G41" s="38">
        <v>120</v>
      </c>
      <c r="H41" s="33">
        <v>0</v>
      </c>
      <c r="I41" s="33">
        <v>0</v>
      </c>
    </row>
    <row r="42" spans="1:9" ht="12.75">
      <c r="A42" s="50" t="s">
        <v>153</v>
      </c>
      <c r="B42" s="71" t="s">
        <v>234</v>
      </c>
      <c r="C42" s="51" t="s">
        <v>45</v>
      </c>
      <c r="D42" s="51" t="s">
        <v>231</v>
      </c>
      <c r="E42" s="74" t="s">
        <v>233</v>
      </c>
      <c r="F42" s="51" t="s">
        <v>232</v>
      </c>
      <c r="G42" s="38">
        <v>120</v>
      </c>
      <c r="H42" s="33">
        <v>0</v>
      </c>
      <c r="I42" s="33">
        <v>0</v>
      </c>
    </row>
    <row r="43" spans="1:9" s="96" customFormat="1" ht="27">
      <c r="A43" s="50" t="s">
        <v>154</v>
      </c>
      <c r="B43" s="94" t="s">
        <v>261</v>
      </c>
      <c r="C43" s="13" t="s">
        <v>45</v>
      </c>
      <c r="D43" s="13" t="s">
        <v>49</v>
      </c>
      <c r="E43" s="95"/>
      <c r="F43" s="13"/>
      <c r="G43" s="15">
        <v>50</v>
      </c>
      <c r="H43" s="61">
        <v>0</v>
      </c>
      <c r="I43" s="61">
        <v>0</v>
      </c>
    </row>
    <row r="44" spans="1:9" ht="25.5">
      <c r="A44" s="50" t="s">
        <v>277</v>
      </c>
      <c r="B44" s="92" t="s">
        <v>262</v>
      </c>
      <c r="C44" s="51" t="s">
        <v>45</v>
      </c>
      <c r="D44" s="51" t="s">
        <v>49</v>
      </c>
      <c r="E44" s="74" t="s">
        <v>263</v>
      </c>
      <c r="F44" s="51"/>
      <c r="G44" s="38">
        <v>50</v>
      </c>
      <c r="H44" s="33">
        <v>0</v>
      </c>
      <c r="I44" s="33">
        <v>0</v>
      </c>
    </row>
    <row r="45" spans="1:9" ht="25.5">
      <c r="A45" s="50" t="s">
        <v>155</v>
      </c>
      <c r="B45" s="93" t="s">
        <v>108</v>
      </c>
      <c r="C45" s="51" t="s">
        <v>45</v>
      </c>
      <c r="D45" s="51" t="s">
        <v>49</v>
      </c>
      <c r="E45" s="74" t="s">
        <v>264</v>
      </c>
      <c r="F45" s="51"/>
      <c r="G45" s="38">
        <v>50</v>
      </c>
      <c r="H45" s="33">
        <v>0</v>
      </c>
      <c r="I45" s="33">
        <v>0</v>
      </c>
    </row>
    <row r="46" spans="1:9" ht="25.5">
      <c r="A46" s="50" t="s">
        <v>156</v>
      </c>
      <c r="B46" s="93" t="s">
        <v>84</v>
      </c>
      <c r="C46" s="51" t="s">
        <v>45</v>
      </c>
      <c r="D46" s="51" t="s">
        <v>49</v>
      </c>
      <c r="E46" s="74" t="s">
        <v>264</v>
      </c>
      <c r="F46" s="51" t="s">
        <v>248</v>
      </c>
      <c r="G46" s="38">
        <v>50</v>
      </c>
      <c r="H46" s="33">
        <v>0</v>
      </c>
      <c r="I46" s="33">
        <v>0</v>
      </c>
    </row>
    <row r="47" spans="1:9" ht="38.25">
      <c r="A47" s="50" t="s">
        <v>157</v>
      </c>
      <c r="B47" s="93" t="s">
        <v>55</v>
      </c>
      <c r="C47" s="51" t="s">
        <v>45</v>
      </c>
      <c r="D47" s="51" t="s">
        <v>49</v>
      </c>
      <c r="E47" s="74" t="s">
        <v>264</v>
      </c>
      <c r="F47" s="51" t="s">
        <v>54</v>
      </c>
      <c r="G47" s="38">
        <v>50</v>
      </c>
      <c r="H47" s="33">
        <v>0</v>
      </c>
      <c r="I47" s="33">
        <v>0</v>
      </c>
    </row>
    <row r="48" spans="1:9" ht="12.75">
      <c r="A48" s="50" t="s">
        <v>158</v>
      </c>
      <c r="B48" s="40" t="s">
        <v>58</v>
      </c>
      <c r="C48" s="13" t="s">
        <v>45</v>
      </c>
      <c r="D48" s="13" t="s">
        <v>51</v>
      </c>
      <c r="E48" s="13"/>
      <c r="F48" s="13"/>
      <c r="G48" s="15">
        <f aca="true" t="shared" si="2" ref="G48:I50">G49</f>
        <v>2.285</v>
      </c>
      <c r="H48" s="15">
        <f t="shared" si="2"/>
        <v>2.285</v>
      </c>
      <c r="I48" s="15">
        <f t="shared" si="2"/>
        <v>2.285</v>
      </c>
    </row>
    <row r="49" spans="1:9" ht="12.75">
      <c r="A49" s="50" t="s">
        <v>159</v>
      </c>
      <c r="B49" s="54" t="s">
        <v>58</v>
      </c>
      <c r="C49" s="37" t="s">
        <v>45</v>
      </c>
      <c r="D49" s="37" t="s">
        <v>51</v>
      </c>
      <c r="E49" s="31" t="s">
        <v>100</v>
      </c>
      <c r="F49" s="31"/>
      <c r="G49" s="33">
        <f t="shared" si="2"/>
        <v>2.285</v>
      </c>
      <c r="H49" s="33">
        <f t="shared" si="2"/>
        <v>2.285</v>
      </c>
      <c r="I49" s="33">
        <f t="shared" si="2"/>
        <v>2.285</v>
      </c>
    </row>
    <row r="50" spans="1:9" ht="114.75">
      <c r="A50" s="50" t="s">
        <v>160</v>
      </c>
      <c r="B50" s="39" t="s">
        <v>98</v>
      </c>
      <c r="C50" s="37" t="s">
        <v>45</v>
      </c>
      <c r="D50" s="37" t="s">
        <v>51</v>
      </c>
      <c r="E50" s="31" t="s">
        <v>97</v>
      </c>
      <c r="F50" s="31"/>
      <c r="G50" s="33">
        <f t="shared" si="2"/>
        <v>2.285</v>
      </c>
      <c r="H50" s="33">
        <f t="shared" si="2"/>
        <v>2.285</v>
      </c>
      <c r="I50" s="33">
        <f t="shared" si="2"/>
        <v>2.285</v>
      </c>
    </row>
    <row r="51" spans="1:9" ht="25.5">
      <c r="A51" s="50" t="s">
        <v>161</v>
      </c>
      <c r="B51" s="58" t="s">
        <v>99</v>
      </c>
      <c r="C51" s="51" t="s">
        <v>45</v>
      </c>
      <c r="D51" s="51" t="s">
        <v>51</v>
      </c>
      <c r="E51" s="31" t="s">
        <v>97</v>
      </c>
      <c r="F51" s="31"/>
      <c r="G51" s="33">
        <f>G52</f>
        <v>2.285</v>
      </c>
      <c r="H51" s="33">
        <f>H53</f>
        <v>2.285</v>
      </c>
      <c r="I51" s="33">
        <f>I53</f>
        <v>2.285</v>
      </c>
    </row>
    <row r="52" spans="1:9" ht="25.5">
      <c r="A52" s="50" t="s">
        <v>278</v>
      </c>
      <c r="B52" s="58" t="s">
        <v>84</v>
      </c>
      <c r="C52" s="51" t="s">
        <v>45</v>
      </c>
      <c r="D52" s="51" t="s">
        <v>51</v>
      </c>
      <c r="E52" s="31" t="s">
        <v>97</v>
      </c>
      <c r="F52" s="31" t="s">
        <v>248</v>
      </c>
      <c r="G52" s="33">
        <f>G53</f>
        <v>2.285</v>
      </c>
      <c r="H52" s="33">
        <v>2.285</v>
      </c>
      <c r="I52" s="33">
        <v>2.285</v>
      </c>
    </row>
    <row r="53" spans="1:9" ht="38.25">
      <c r="A53" s="50" t="s">
        <v>162</v>
      </c>
      <c r="B53" s="58" t="s">
        <v>55</v>
      </c>
      <c r="C53" s="51" t="s">
        <v>45</v>
      </c>
      <c r="D53" s="51" t="s">
        <v>51</v>
      </c>
      <c r="E53" s="31" t="s">
        <v>97</v>
      </c>
      <c r="F53" s="31" t="s">
        <v>54</v>
      </c>
      <c r="G53" s="33">
        <v>2.285</v>
      </c>
      <c r="H53" s="33">
        <v>2.285</v>
      </c>
      <c r="I53" s="33">
        <v>2.285</v>
      </c>
    </row>
    <row r="54" spans="1:9" ht="12.75">
      <c r="A54" s="50" t="s">
        <v>163</v>
      </c>
      <c r="B54" s="75" t="s">
        <v>59</v>
      </c>
      <c r="C54" s="13" t="s">
        <v>47</v>
      </c>
      <c r="D54" s="13"/>
      <c r="E54" s="13"/>
      <c r="F54" s="13"/>
      <c r="G54" s="98">
        <f>G55</f>
        <v>91.64999999999999</v>
      </c>
      <c r="H54" s="97">
        <v>0</v>
      </c>
      <c r="I54" s="97">
        <v>0</v>
      </c>
    </row>
    <row r="55" spans="1:9" ht="18" customHeight="1">
      <c r="A55" s="50" t="s">
        <v>164</v>
      </c>
      <c r="B55" s="75" t="s">
        <v>60</v>
      </c>
      <c r="C55" s="13" t="s">
        <v>47</v>
      </c>
      <c r="D55" s="13" t="s">
        <v>53</v>
      </c>
      <c r="E55" s="13" t="s">
        <v>100</v>
      </c>
      <c r="F55" s="13"/>
      <c r="G55" s="41">
        <f>G56</f>
        <v>91.64999999999999</v>
      </c>
      <c r="H55" s="69">
        <v>0</v>
      </c>
      <c r="I55" s="69">
        <v>0</v>
      </c>
    </row>
    <row r="56" spans="1:9" ht="35.25" customHeight="1">
      <c r="A56" s="50" t="s">
        <v>165</v>
      </c>
      <c r="B56" s="75" t="s">
        <v>101</v>
      </c>
      <c r="C56" s="13" t="s">
        <v>47</v>
      </c>
      <c r="D56" s="13" t="s">
        <v>53</v>
      </c>
      <c r="E56" s="13" t="s">
        <v>61</v>
      </c>
      <c r="F56" s="13"/>
      <c r="G56" s="41">
        <f>G57+G60</f>
        <v>91.64999999999999</v>
      </c>
      <c r="H56" s="69">
        <v>0</v>
      </c>
      <c r="I56" s="69">
        <v>0</v>
      </c>
    </row>
    <row r="57" spans="1:9" ht="25.5">
      <c r="A57" s="50" t="s">
        <v>166</v>
      </c>
      <c r="B57" s="58" t="s">
        <v>102</v>
      </c>
      <c r="C57" s="51" t="s">
        <v>47</v>
      </c>
      <c r="D57" s="51" t="s">
        <v>53</v>
      </c>
      <c r="E57" s="31" t="s">
        <v>61</v>
      </c>
      <c r="F57" s="31" t="s">
        <v>89</v>
      </c>
      <c r="G57" s="33">
        <f>G58+G59</f>
        <v>86.38</v>
      </c>
      <c r="H57" s="69">
        <v>0</v>
      </c>
      <c r="I57" s="69">
        <v>0</v>
      </c>
    </row>
    <row r="58" spans="1:9" ht="12.75">
      <c r="A58" s="50" t="s">
        <v>167</v>
      </c>
      <c r="B58" s="58" t="s">
        <v>103</v>
      </c>
      <c r="C58" s="51" t="s">
        <v>47</v>
      </c>
      <c r="D58" s="51" t="s">
        <v>53</v>
      </c>
      <c r="E58" s="31" t="s">
        <v>61</v>
      </c>
      <c r="F58" s="31" t="s">
        <v>90</v>
      </c>
      <c r="G58" s="33">
        <v>66.34</v>
      </c>
      <c r="H58" s="69">
        <v>0</v>
      </c>
      <c r="I58" s="69">
        <v>0</v>
      </c>
    </row>
    <row r="59" spans="1:9" ht="12.75">
      <c r="A59" s="50" t="s">
        <v>168</v>
      </c>
      <c r="B59" s="76" t="s">
        <v>104</v>
      </c>
      <c r="C59" s="51" t="s">
        <v>47</v>
      </c>
      <c r="D59" s="51" t="s">
        <v>53</v>
      </c>
      <c r="E59" s="31" t="s">
        <v>61</v>
      </c>
      <c r="F59" s="31" t="s">
        <v>92</v>
      </c>
      <c r="G59" s="33">
        <v>20.04</v>
      </c>
      <c r="H59" s="69">
        <v>0</v>
      </c>
      <c r="I59" s="69">
        <v>0</v>
      </c>
    </row>
    <row r="60" spans="1:9" ht="25.5">
      <c r="A60" s="50" t="s">
        <v>169</v>
      </c>
      <c r="B60" s="58" t="s">
        <v>84</v>
      </c>
      <c r="C60" s="51" t="s">
        <v>47</v>
      </c>
      <c r="D60" s="51" t="s">
        <v>53</v>
      </c>
      <c r="E60" s="31" t="s">
        <v>61</v>
      </c>
      <c r="F60" s="31" t="s">
        <v>248</v>
      </c>
      <c r="G60" s="33">
        <f>G61</f>
        <v>5.27</v>
      </c>
      <c r="H60" s="69">
        <v>0</v>
      </c>
      <c r="I60" s="69">
        <v>0</v>
      </c>
    </row>
    <row r="61" spans="1:9" ht="38.25">
      <c r="A61" s="50" t="s">
        <v>170</v>
      </c>
      <c r="B61" s="58" t="s">
        <v>55</v>
      </c>
      <c r="C61" s="51" t="s">
        <v>47</v>
      </c>
      <c r="D61" s="51" t="s">
        <v>53</v>
      </c>
      <c r="E61" s="31" t="s">
        <v>61</v>
      </c>
      <c r="F61" s="31" t="s">
        <v>54</v>
      </c>
      <c r="G61" s="33">
        <v>5.27</v>
      </c>
      <c r="H61" s="69">
        <v>0</v>
      </c>
      <c r="I61" s="69">
        <v>0</v>
      </c>
    </row>
    <row r="62" spans="1:9" ht="25.5">
      <c r="A62" s="50" t="s">
        <v>171</v>
      </c>
      <c r="B62" s="56" t="s">
        <v>236</v>
      </c>
      <c r="C62" s="53" t="s">
        <v>53</v>
      </c>
      <c r="D62" s="31"/>
      <c r="E62" s="31"/>
      <c r="F62" s="59"/>
      <c r="G62" s="47">
        <f>SUM(G63,G67,G77)</f>
        <v>531.8620000000001</v>
      </c>
      <c r="H62" s="47">
        <v>0</v>
      </c>
      <c r="I62" s="47">
        <v>0</v>
      </c>
    </row>
    <row r="63" spans="1:9" ht="108">
      <c r="A63" s="50" t="s">
        <v>172</v>
      </c>
      <c r="B63" s="45" t="s">
        <v>237</v>
      </c>
      <c r="C63" s="60" t="s">
        <v>53</v>
      </c>
      <c r="D63" s="60" t="s">
        <v>62</v>
      </c>
      <c r="E63" s="60" t="s">
        <v>244</v>
      </c>
      <c r="F63" s="60"/>
      <c r="G63" s="61">
        <f>G64</f>
        <v>361.1</v>
      </c>
      <c r="H63" s="69">
        <v>0</v>
      </c>
      <c r="I63" s="69">
        <v>0</v>
      </c>
    </row>
    <row r="64" spans="1:9" ht="12.75">
      <c r="A64" s="50" t="s">
        <v>173</v>
      </c>
      <c r="B64" s="46" t="s">
        <v>238</v>
      </c>
      <c r="C64" s="31" t="s">
        <v>53</v>
      </c>
      <c r="D64" s="31" t="s">
        <v>62</v>
      </c>
      <c r="E64" s="31" t="s">
        <v>244</v>
      </c>
      <c r="F64" s="31"/>
      <c r="G64" s="33">
        <f>G65</f>
        <v>361.1</v>
      </c>
      <c r="H64" s="69">
        <v>0</v>
      </c>
      <c r="I64" s="69">
        <v>0</v>
      </c>
    </row>
    <row r="65" spans="1:9" ht="25.5">
      <c r="A65" s="50" t="s">
        <v>174</v>
      </c>
      <c r="B65" s="27" t="s">
        <v>108</v>
      </c>
      <c r="C65" s="31" t="s">
        <v>53</v>
      </c>
      <c r="D65" s="31" t="s">
        <v>62</v>
      </c>
      <c r="E65" s="31" t="s">
        <v>245</v>
      </c>
      <c r="F65" s="31"/>
      <c r="G65" s="33">
        <f>G66</f>
        <v>361.1</v>
      </c>
      <c r="H65" s="69">
        <v>0</v>
      </c>
      <c r="I65" s="69">
        <v>0</v>
      </c>
    </row>
    <row r="66" spans="1:9" ht="25.5">
      <c r="A66" s="50" t="s">
        <v>279</v>
      </c>
      <c r="B66" s="27" t="s">
        <v>120</v>
      </c>
      <c r="C66" s="31" t="s">
        <v>53</v>
      </c>
      <c r="D66" s="31" t="s">
        <v>62</v>
      </c>
      <c r="E66" s="31" t="s">
        <v>245</v>
      </c>
      <c r="F66" s="31" t="s">
        <v>246</v>
      </c>
      <c r="G66" s="33">
        <v>361.1</v>
      </c>
      <c r="H66" s="69">
        <v>0</v>
      </c>
      <c r="I66" s="69">
        <v>0</v>
      </c>
    </row>
    <row r="67" spans="1:9" ht="108">
      <c r="A67" s="50" t="s">
        <v>175</v>
      </c>
      <c r="B67" s="45" t="s">
        <v>237</v>
      </c>
      <c r="C67" s="60" t="s">
        <v>53</v>
      </c>
      <c r="D67" s="60" t="s">
        <v>31</v>
      </c>
      <c r="E67" s="60"/>
      <c r="F67" s="60"/>
      <c r="G67" s="61">
        <f>G69+G71+G74</f>
        <v>167.762</v>
      </c>
      <c r="H67" s="69">
        <v>0</v>
      </c>
      <c r="I67" s="69">
        <v>0</v>
      </c>
    </row>
    <row r="68" spans="1:9" ht="25.5">
      <c r="A68" s="50" t="s">
        <v>176</v>
      </c>
      <c r="B68" s="57" t="s">
        <v>239</v>
      </c>
      <c r="C68" s="62" t="s">
        <v>53</v>
      </c>
      <c r="D68" s="62" t="s">
        <v>31</v>
      </c>
      <c r="E68" s="62" t="s">
        <v>247</v>
      </c>
      <c r="F68" s="62"/>
      <c r="G68" s="63">
        <f>G69</f>
        <v>150</v>
      </c>
      <c r="H68" s="69">
        <v>0</v>
      </c>
      <c r="I68" s="69">
        <v>0</v>
      </c>
    </row>
    <row r="69" spans="1:9" ht="25.5">
      <c r="A69" s="50" t="s">
        <v>177</v>
      </c>
      <c r="B69" s="27" t="s">
        <v>84</v>
      </c>
      <c r="C69" s="31" t="s">
        <v>53</v>
      </c>
      <c r="D69" s="31" t="s">
        <v>31</v>
      </c>
      <c r="E69" s="31" t="s">
        <v>247</v>
      </c>
      <c r="F69" s="31" t="s">
        <v>248</v>
      </c>
      <c r="G69" s="33">
        <v>150</v>
      </c>
      <c r="H69" s="69">
        <v>0</v>
      </c>
      <c r="I69" s="69">
        <v>0</v>
      </c>
    </row>
    <row r="70" spans="1:9" ht="38.25">
      <c r="A70" s="50" t="s">
        <v>178</v>
      </c>
      <c r="B70" s="27" t="s">
        <v>55</v>
      </c>
      <c r="C70" s="31" t="s">
        <v>53</v>
      </c>
      <c r="D70" s="31" t="s">
        <v>31</v>
      </c>
      <c r="E70" s="31" t="s">
        <v>247</v>
      </c>
      <c r="F70" s="31" t="s">
        <v>54</v>
      </c>
      <c r="G70" s="33">
        <v>150</v>
      </c>
      <c r="H70" s="69">
        <v>0</v>
      </c>
      <c r="I70" s="69">
        <v>0</v>
      </c>
    </row>
    <row r="71" spans="1:9" ht="38.25">
      <c r="A71" s="50" t="s">
        <v>179</v>
      </c>
      <c r="B71" s="57" t="s">
        <v>240</v>
      </c>
      <c r="C71" s="62" t="s">
        <v>53</v>
      </c>
      <c r="D71" s="62" t="s">
        <v>31</v>
      </c>
      <c r="E71" s="64">
        <v>9720074120</v>
      </c>
      <c r="F71" s="62"/>
      <c r="G71" s="63">
        <f>G72</f>
        <v>16.6</v>
      </c>
      <c r="H71" s="69">
        <v>0</v>
      </c>
      <c r="I71" s="69">
        <v>0</v>
      </c>
    </row>
    <row r="72" spans="1:9" ht="25.5">
      <c r="A72" s="50" t="s">
        <v>180</v>
      </c>
      <c r="B72" s="27" t="s">
        <v>84</v>
      </c>
      <c r="C72" s="31" t="s">
        <v>53</v>
      </c>
      <c r="D72" s="31" t="s">
        <v>31</v>
      </c>
      <c r="E72" s="42">
        <v>9720074120</v>
      </c>
      <c r="F72" s="31" t="s">
        <v>248</v>
      </c>
      <c r="G72" s="33">
        <f>G73</f>
        <v>16.6</v>
      </c>
      <c r="H72" s="69">
        <v>0</v>
      </c>
      <c r="I72" s="69">
        <v>0</v>
      </c>
    </row>
    <row r="73" spans="1:9" ht="38.25">
      <c r="A73" s="50" t="s">
        <v>181</v>
      </c>
      <c r="B73" s="27" t="s">
        <v>55</v>
      </c>
      <c r="C73" s="31" t="s">
        <v>53</v>
      </c>
      <c r="D73" s="31" t="s">
        <v>31</v>
      </c>
      <c r="E73" s="42">
        <v>9720074120</v>
      </c>
      <c r="F73" s="31" t="s">
        <v>54</v>
      </c>
      <c r="G73" s="33">
        <v>16.6</v>
      </c>
      <c r="H73" s="69">
        <v>0</v>
      </c>
      <c r="I73" s="69">
        <v>0</v>
      </c>
    </row>
    <row r="74" spans="1:9" ht="25.5">
      <c r="A74" s="50" t="s">
        <v>182</v>
      </c>
      <c r="B74" s="57" t="s">
        <v>241</v>
      </c>
      <c r="C74" s="62" t="s">
        <v>53</v>
      </c>
      <c r="D74" s="62" t="s">
        <v>31</v>
      </c>
      <c r="E74" s="64" t="s">
        <v>249</v>
      </c>
      <c r="F74" s="62"/>
      <c r="G74" s="63">
        <f>G75</f>
        <v>1.162</v>
      </c>
      <c r="H74" s="69">
        <v>0</v>
      </c>
      <c r="I74" s="69">
        <v>0</v>
      </c>
    </row>
    <row r="75" spans="1:9" ht="25.5">
      <c r="A75" s="50" t="s">
        <v>183</v>
      </c>
      <c r="B75" s="27" t="s">
        <v>84</v>
      </c>
      <c r="C75" s="31" t="s">
        <v>53</v>
      </c>
      <c r="D75" s="31" t="s">
        <v>31</v>
      </c>
      <c r="E75" s="43" t="s">
        <v>249</v>
      </c>
      <c r="F75" s="31" t="s">
        <v>248</v>
      </c>
      <c r="G75" s="33">
        <f>G76</f>
        <v>1.162</v>
      </c>
      <c r="H75" s="69">
        <v>0</v>
      </c>
      <c r="I75" s="69">
        <v>0</v>
      </c>
    </row>
    <row r="76" spans="1:9" ht="38.25">
      <c r="A76" s="50" t="s">
        <v>184</v>
      </c>
      <c r="B76" s="58" t="s">
        <v>55</v>
      </c>
      <c r="C76" s="31" t="s">
        <v>53</v>
      </c>
      <c r="D76" s="31" t="s">
        <v>31</v>
      </c>
      <c r="E76" s="44" t="s">
        <v>249</v>
      </c>
      <c r="F76" s="31" t="s">
        <v>54</v>
      </c>
      <c r="G76" s="33">
        <v>1.162</v>
      </c>
      <c r="H76" s="69">
        <v>0</v>
      </c>
      <c r="I76" s="69">
        <v>0</v>
      </c>
    </row>
    <row r="77" spans="1:9" ht="81">
      <c r="A77" s="50" t="s">
        <v>185</v>
      </c>
      <c r="B77" s="45" t="s">
        <v>242</v>
      </c>
      <c r="C77" s="60" t="s">
        <v>53</v>
      </c>
      <c r="D77" s="65">
        <v>14</v>
      </c>
      <c r="E77" s="60"/>
      <c r="F77" s="66"/>
      <c r="G77" s="61">
        <v>3</v>
      </c>
      <c r="H77" s="97">
        <f aca="true" t="shared" si="3" ref="H77:I79">H78</f>
        <v>3</v>
      </c>
      <c r="I77" s="97">
        <f t="shared" si="3"/>
        <v>3</v>
      </c>
    </row>
    <row r="78" spans="1:9" ht="25.5">
      <c r="A78" s="50" t="s">
        <v>186</v>
      </c>
      <c r="B78" s="27" t="s">
        <v>243</v>
      </c>
      <c r="C78" s="31" t="s">
        <v>53</v>
      </c>
      <c r="D78" s="67">
        <v>14</v>
      </c>
      <c r="E78" s="31" t="s">
        <v>125</v>
      </c>
      <c r="F78" s="68"/>
      <c r="G78" s="33">
        <v>3</v>
      </c>
      <c r="H78" s="69">
        <f t="shared" si="3"/>
        <v>3</v>
      </c>
      <c r="I78" s="69">
        <f t="shared" si="3"/>
        <v>3</v>
      </c>
    </row>
    <row r="79" spans="1:9" ht="25.5">
      <c r="A79" s="50" t="s">
        <v>187</v>
      </c>
      <c r="B79" s="27" t="s">
        <v>84</v>
      </c>
      <c r="C79" s="31" t="s">
        <v>53</v>
      </c>
      <c r="D79" s="67">
        <v>14</v>
      </c>
      <c r="E79" s="31" t="s">
        <v>250</v>
      </c>
      <c r="F79" s="31" t="s">
        <v>248</v>
      </c>
      <c r="G79" s="33">
        <v>3</v>
      </c>
      <c r="H79" s="69">
        <f t="shared" si="3"/>
        <v>3</v>
      </c>
      <c r="I79" s="69">
        <f t="shared" si="3"/>
        <v>3</v>
      </c>
    </row>
    <row r="80" spans="1:9" ht="38.25">
      <c r="A80" s="50" t="s">
        <v>188</v>
      </c>
      <c r="B80" s="27" t="s">
        <v>55</v>
      </c>
      <c r="C80" s="31" t="s">
        <v>53</v>
      </c>
      <c r="D80" s="67">
        <v>14</v>
      </c>
      <c r="E80" s="31" t="s">
        <v>250</v>
      </c>
      <c r="F80" s="31" t="s">
        <v>54</v>
      </c>
      <c r="G80" s="33">
        <v>3</v>
      </c>
      <c r="H80" s="69">
        <v>3</v>
      </c>
      <c r="I80" s="69">
        <v>3</v>
      </c>
    </row>
    <row r="81" spans="1:9" ht="12.75">
      <c r="A81" s="50" t="s">
        <v>280</v>
      </c>
      <c r="B81" s="14" t="s">
        <v>63</v>
      </c>
      <c r="C81" s="13" t="s">
        <v>56</v>
      </c>
      <c r="D81" s="13"/>
      <c r="E81" s="13"/>
      <c r="F81" s="13"/>
      <c r="G81" s="15">
        <f>G82</f>
        <v>2254.555</v>
      </c>
      <c r="H81" s="15">
        <f>H82</f>
        <v>70.2</v>
      </c>
      <c r="I81" s="15">
        <f>I82+I88+I92</f>
        <v>70.2</v>
      </c>
    </row>
    <row r="82" spans="1:9" ht="12.75">
      <c r="A82" s="50" t="s">
        <v>189</v>
      </c>
      <c r="B82" s="14" t="s">
        <v>66</v>
      </c>
      <c r="C82" s="37" t="s">
        <v>56</v>
      </c>
      <c r="D82" s="37" t="s">
        <v>62</v>
      </c>
      <c r="E82" s="31"/>
      <c r="F82" s="31" t="s">
        <v>87</v>
      </c>
      <c r="G82" s="33">
        <f>G83+G88+G92</f>
        <v>2254.555</v>
      </c>
      <c r="H82" s="33">
        <f>H83+H88+H92</f>
        <v>70.2</v>
      </c>
      <c r="I82" s="33">
        <f aca="true" t="shared" si="4" ref="H82:I85">I83</f>
        <v>70.2</v>
      </c>
    </row>
    <row r="83" spans="1:9" ht="89.25">
      <c r="A83" s="50" t="s">
        <v>190</v>
      </c>
      <c r="B83" s="58" t="s">
        <v>105</v>
      </c>
      <c r="C83" s="51" t="s">
        <v>56</v>
      </c>
      <c r="D83" s="51" t="s">
        <v>62</v>
      </c>
      <c r="E83" s="31" t="s">
        <v>106</v>
      </c>
      <c r="F83" s="31" t="s">
        <v>87</v>
      </c>
      <c r="G83" s="33">
        <f>G84</f>
        <v>70.2</v>
      </c>
      <c r="H83" s="33">
        <f>H84</f>
        <v>70.2</v>
      </c>
      <c r="I83" s="33">
        <f t="shared" si="4"/>
        <v>70.2</v>
      </c>
    </row>
    <row r="84" spans="1:9" ht="51">
      <c r="A84" s="50" t="s">
        <v>191</v>
      </c>
      <c r="B84" s="58" t="s">
        <v>107</v>
      </c>
      <c r="C84" s="51" t="s">
        <v>56</v>
      </c>
      <c r="D84" s="51" t="s">
        <v>62</v>
      </c>
      <c r="E84" s="31" t="s">
        <v>106</v>
      </c>
      <c r="F84" s="31" t="s">
        <v>87</v>
      </c>
      <c r="G84" s="33">
        <f>G85</f>
        <v>70.2</v>
      </c>
      <c r="H84" s="33">
        <f>H85</f>
        <v>70.2</v>
      </c>
      <c r="I84" s="33">
        <f t="shared" si="4"/>
        <v>70.2</v>
      </c>
    </row>
    <row r="85" spans="1:9" ht="25.5">
      <c r="A85" s="50" t="s">
        <v>192</v>
      </c>
      <c r="B85" s="58" t="s">
        <v>108</v>
      </c>
      <c r="C85" s="51" t="s">
        <v>56</v>
      </c>
      <c r="D85" s="51" t="s">
        <v>62</v>
      </c>
      <c r="E85" s="31" t="s">
        <v>106</v>
      </c>
      <c r="F85" s="31" t="s">
        <v>87</v>
      </c>
      <c r="G85" s="33">
        <f>G86</f>
        <v>70.2</v>
      </c>
      <c r="H85" s="33">
        <f t="shared" si="4"/>
        <v>70.2</v>
      </c>
      <c r="I85" s="33">
        <f t="shared" si="4"/>
        <v>70.2</v>
      </c>
    </row>
    <row r="86" spans="1:9" ht="25.5">
      <c r="A86" s="50" t="s">
        <v>193</v>
      </c>
      <c r="B86" s="58" t="s">
        <v>84</v>
      </c>
      <c r="C86" s="51" t="s">
        <v>56</v>
      </c>
      <c r="D86" s="51" t="s">
        <v>62</v>
      </c>
      <c r="E86" s="31" t="s">
        <v>106</v>
      </c>
      <c r="F86" s="31" t="s">
        <v>248</v>
      </c>
      <c r="G86" s="33">
        <f>G87</f>
        <v>70.2</v>
      </c>
      <c r="H86" s="33">
        <v>70.2</v>
      </c>
      <c r="I86" s="33">
        <v>70.2</v>
      </c>
    </row>
    <row r="87" spans="1:9" ht="38.25">
      <c r="A87" s="50" t="s">
        <v>194</v>
      </c>
      <c r="B87" s="58" t="s">
        <v>55</v>
      </c>
      <c r="C87" s="51" t="s">
        <v>56</v>
      </c>
      <c r="D87" s="51" t="s">
        <v>62</v>
      </c>
      <c r="E87" s="31" t="s">
        <v>106</v>
      </c>
      <c r="F87" s="31" t="s">
        <v>54</v>
      </c>
      <c r="G87" s="33">
        <v>70.2</v>
      </c>
      <c r="H87" s="33">
        <v>70.2</v>
      </c>
      <c r="I87" s="33">
        <v>70.2</v>
      </c>
    </row>
    <row r="88" spans="1:9" ht="51">
      <c r="A88" s="50" t="s">
        <v>195</v>
      </c>
      <c r="B88" s="27" t="s">
        <v>109</v>
      </c>
      <c r="C88" s="37" t="s">
        <v>56</v>
      </c>
      <c r="D88" s="37" t="s">
        <v>62</v>
      </c>
      <c r="E88" s="42">
        <v>9530075000</v>
      </c>
      <c r="F88" s="31"/>
      <c r="G88" s="33">
        <f>G89</f>
        <v>2149.795</v>
      </c>
      <c r="H88" s="38">
        <v>0</v>
      </c>
      <c r="I88" s="38">
        <v>0</v>
      </c>
    </row>
    <row r="89" spans="1:9" ht="25.5">
      <c r="A89" s="50" t="s">
        <v>196</v>
      </c>
      <c r="B89" s="27" t="s">
        <v>108</v>
      </c>
      <c r="C89" s="37" t="s">
        <v>56</v>
      </c>
      <c r="D89" s="37" t="s">
        <v>62</v>
      </c>
      <c r="E89" s="42">
        <v>9530075000</v>
      </c>
      <c r="F89" s="31"/>
      <c r="G89" s="33">
        <f>G90</f>
        <v>2149.795</v>
      </c>
      <c r="H89" s="38">
        <v>0</v>
      </c>
      <c r="I89" s="38">
        <v>0</v>
      </c>
    </row>
    <row r="90" spans="1:9" ht="25.5">
      <c r="A90" s="50" t="s">
        <v>281</v>
      </c>
      <c r="B90" s="27" t="s">
        <v>84</v>
      </c>
      <c r="C90" s="37" t="s">
        <v>56</v>
      </c>
      <c r="D90" s="37" t="s">
        <v>62</v>
      </c>
      <c r="E90" s="42">
        <v>9530075000</v>
      </c>
      <c r="F90" s="31" t="s">
        <v>248</v>
      </c>
      <c r="G90" s="33">
        <f>G91</f>
        <v>2149.795</v>
      </c>
      <c r="H90" s="38">
        <v>0</v>
      </c>
      <c r="I90" s="38">
        <v>0</v>
      </c>
    </row>
    <row r="91" spans="1:9" ht="38.25">
      <c r="A91" s="50" t="s">
        <v>197</v>
      </c>
      <c r="B91" s="27" t="s">
        <v>55</v>
      </c>
      <c r="C91" s="37" t="s">
        <v>56</v>
      </c>
      <c r="D91" s="37" t="s">
        <v>62</v>
      </c>
      <c r="E91" s="43">
        <v>9530075000</v>
      </c>
      <c r="F91" s="31" t="s">
        <v>54</v>
      </c>
      <c r="G91" s="33">
        <v>2149.795</v>
      </c>
      <c r="H91" s="38">
        <v>0</v>
      </c>
      <c r="I91" s="38">
        <v>0</v>
      </c>
    </row>
    <row r="92" spans="1:9" ht="25.5">
      <c r="A92" s="50" t="s">
        <v>198</v>
      </c>
      <c r="B92" s="27" t="s">
        <v>110</v>
      </c>
      <c r="C92" s="37" t="s">
        <v>56</v>
      </c>
      <c r="D92" s="37" t="s">
        <v>62</v>
      </c>
      <c r="E92" s="43" t="s">
        <v>265</v>
      </c>
      <c r="F92" s="31"/>
      <c r="G92" s="33">
        <f>G93</f>
        <v>34.56</v>
      </c>
      <c r="H92" s="38">
        <v>0</v>
      </c>
      <c r="I92" s="38">
        <v>0</v>
      </c>
    </row>
    <row r="93" spans="1:9" ht="25.5">
      <c r="A93" s="50" t="s">
        <v>199</v>
      </c>
      <c r="B93" s="27" t="s">
        <v>84</v>
      </c>
      <c r="C93" s="37" t="s">
        <v>56</v>
      </c>
      <c r="D93" s="37" t="s">
        <v>62</v>
      </c>
      <c r="E93" s="42" t="s">
        <v>265</v>
      </c>
      <c r="F93" s="31" t="s">
        <v>248</v>
      </c>
      <c r="G93" s="33">
        <v>34.56</v>
      </c>
      <c r="H93" s="18">
        <v>0</v>
      </c>
      <c r="I93" s="18">
        <v>0</v>
      </c>
    </row>
    <row r="94" spans="1:9" ht="38.25">
      <c r="A94" s="50" t="s">
        <v>200</v>
      </c>
      <c r="B94" s="27" t="s">
        <v>55</v>
      </c>
      <c r="C94" s="37" t="s">
        <v>56</v>
      </c>
      <c r="D94" s="37" t="s">
        <v>62</v>
      </c>
      <c r="E94" s="43" t="s">
        <v>265</v>
      </c>
      <c r="F94" s="31" t="s">
        <v>54</v>
      </c>
      <c r="G94" s="33">
        <v>34.56</v>
      </c>
      <c r="H94" s="77">
        <v>0</v>
      </c>
      <c r="I94" s="77">
        <v>0</v>
      </c>
    </row>
    <row r="95" spans="1:9" ht="12.75">
      <c r="A95" s="50" t="s">
        <v>201</v>
      </c>
      <c r="B95" s="14" t="s">
        <v>68</v>
      </c>
      <c r="C95" s="13" t="s">
        <v>64</v>
      </c>
      <c r="D95" s="13"/>
      <c r="E95" s="13"/>
      <c r="F95" s="13"/>
      <c r="G95" s="15">
        <f aca="true" t="shared" si="5" ref="G95:I96">G96</f>
        <v>1151.649</v>
      </c>
      <c r="H95" s="15">
        <f t="shared" si="5"/>
        <v>1671.603</v>
      </c>
      <c r="I95" s="15">
        <f t="shared" si="5"/>
        <v>1358.661</v>
      </c>
    </row>
    <row r="96" spans="1:9" ht="12.75">
      <c r="A96" s="50" t="s">
        <v>202</v>
      </c>
      <c r="B96" s="14" t="s">
        <v>18</v>
      </c>
      <c r="C96" s="13" t="s">
        <v>64</v>
      </c>
      <c r="D96" s="13" t="s">
        <v>53</v>
      </c>
      <c r="E96" s="31"/>
      <c r="F96" s="13"/>
      <c r="G96" s="15">
        <f t="shared" si="5"/>
        <v>1151.649</v>
      </c>
      <c r="H96" s="15">
        <f t="shared" si="5"/>
        <v>1671.603</v>
      </c>
      <c r="I96" s="15">
        <f t="shared" si="5"/>
        <v>1358.661</v>
      </c>
    </row>
    <row r="97" spans="1:9" ht="51">
      <c r="A97" s="50" t="s">
        <v>203</v>
      </c>
      <c r="B97" s="78" t="s">
        <v>111</v>
      </c>
      <c r="C97" s="13" t="s">
        <v>64</v>
      </c>
      <c r="D97" s="13" t="s">
        <v>53</v>
      </c>
      <c r="E97" s="53" t="s">
        <v>112</v>
      </c>
      <c r="F97" s="13"/>
      <c r="G97" s="15">
        <f>SUM(G98,G102,G106,G110,G114)</f>
        <v>1151.649</v>
      </c>
      <c r="H97" s="33">
        <f>SUM(H98,H102,H106,H114)</f>
        <v>1671.603</v>
      </c>
      <c r="I97" s="33">
        <f>SUM(I98,I102,I106,I114)</f>
        <v>1358.661</v>
      </c>
    </row>
    <row r="98" spans="1:9" ht="13.5">
      <c r="A98" s="50" t="s">
        <v>204</v>
      </c>
      <c r="B98" s="75" t="s">
        <v>1</v>
      </c>
      <c r="C98" s="13" t="s">
        <v>64</v>
      </c>
      <c r="D98" s="13" t="s">
        <v>53</v>
      </c>
      <c r="E98" s="60" t="s">
        <v>113</v>
      </c>
      <c r="F98" s="60" t="s">
        <v>87</v>
      </c>
      <c r="G98" s="61">
        <f>G100</f>
        <v>254.746</v>
      </c>
      <c r="H98" s="15">
        <f>H99</f>
        <v>1226.688</v>
      </c>
      <c r="I98" s="15">
        <f>I99</f>
        <v>913.746</v>
      </c>
    </row>
    <row r="99" spans="1:9" ht="25.5">
      <c r="A99" s="50" t="s">
        <v>205</v>
      </c>
      <c r="B99" s="27" t="s">
        <v>108</v>
      </c>
      <c r="C99" s="30" t="s">
        <v>64</v>
      </c>
      <c r="D99" s="30" t="s">
        <v>53</v>
      </c>
      <c r="E99" s="31" t="s">
        <v>113</v>
      </c>
      <c r="F99" s="31"/>
      <c r="G99" s="18">
        <v>287.372</v>
      </c>
      <c r="H99" s="18">
        <v>1226.688</v>
      </c>
      <c r="I99" s="18">
        <v>913.746</v>
      </c>
    </row>
    <row r="100" spans="1:9" ht="25.5">
      <c r="A100" s="50" t="s">
        <v>206</v>
      </c>
      <c r="B100" s="27" t="s">
        <v>84</v>
      </c>
      <c r="C100" s="30" t="s">
        <v>64</v>
      </c>
      <c r="D100" s="30" t="s">
        <v>53</v>
      </c>
      <c r="E100" s="31" t="s">
        <v>113</v>
      </c>
      <c r="F100" s="30" t="s">
        <v>248</v>
      </c>
      <c r="G100" s="41">
        <f>G101</f>
        <v>254.746</v>
      </c>
      <c r="H100" s="38">
        <f>H101</f>
        <v>1226.688</v>
      </c>
      <c r="I100" s="38">
        <v>913.746</v>
      </c>
    </row>
    <row r="101" spans="1:9" ht="38.25">
      <c r="A101" s="50" t="s">
        <v>207</v>
      </c>
      <c r="B101" s="27" t="s">
        <v>55</v>
      </c>
      <c r="C101" s="16" t="s">
        <v>64</v>
      </c>
      <c r="D101" s="16" t="s">
        <v>53</v>
      </c>
      <c r="E101" s="31" t="s">
        <v>113</v>
      </c>
      <c r="F101" s="16" t="s">
        <v>54</v>
      </c>
      <c r="G101" s="18">
        <v>254.746</v>
      </c>
      <c r="H101" s="38">
        <v>1226.688</v>
      </c>
      <c r="I101" s="38">
        <v>913.746</v>
      </c>
    </row>
    <row r="102" spans="1:9" ht="13.5">
      <c r="A102" s="50" t="s">
        <v>208</v>
      </c>
      <c r="B102" s="75" t="s">
        <v>2</v>
      </c>
      <c r="C102" s="13" t="s">
        <v>64</v>
      </c>
      <c r="D102" s="13" t="s">
        <v>53</v>
      </c>
      <c r="E102" s="60" t="s">
        <v>114</v>
      </c>
      <c r="F102" s="13"/>
      <c r="G102" s="15">
        <f>G104</f>
        <v>12.023</v>
      </c>
      <c r="H102" s="86">
        <v>15</v>
      </c>
      <c r="I102" s="86">
        <v>15</v>
      </c>
    </row>
    <row r="103" spans="1:9" ht="25.5">
      <c r="A103" s="50" t="s">
        <v>209</v>
      </c>
      <c r="B103" s="27" t="s">
        <v>108</v>
      </c>
      <c r="C103" s="51" t="s">
        <v>64</v>
      </c>
      <c r="D103" s="51" t="s">
        <v>53</v>
      </c>
      <c r="E103" s="31" t="s">
        <v>114</v>
      </c>
      <c r="F103" s="51"/>
      <c r="G103" s="38">
        <f aca="true" t="shared" si="6" ref="G103:I104">G104</f>
        <v>12.023</v>
      </c>
      <c r="H103" s="38">
        <f t="shared" si="6"/>
        <v>15</v>
      </c>
      <c r="I103" s="38">
        <f t="shared" si="6"/>
        <v>15</v>
      </c>
    </row>
    <row r="104" spans="1:9" ht="25.5">
      <c r="A104" s="50" t="s">
        <v>210</v>
      </c>
      <c r="B104" s="27" t="s">
        <v>84</v>
      </c>
      <c r="C104" s="51" t="s">
        <v>64</v>
      </c>
      <c r="D104" s="51" t="s">
        <v>53</v>
      </c>
      <c r="E104" s="31" t="s">
        <v>114</v>
      </c>
      <c r="F104" s="51" t="s">
        <v>248</v>
      </c>
      <c r="G104" s="38">
        <f t="shared" si="6"/>
        <v>12.023</v>
      </c>
      <c r="H104" s="38">
        <f t="shared" si="6"/>
        <v>15</v>
      </c>
      <c r="I104" s="38">
        <f t="shared" si="6"/>
        <v>15</v>
      </c>
    </row>
    <row r="105" spans="1:9" ht="38.25">
      <c r="A105" s="50" t="s">
        <v>211</v>
      </c>
      <c r="B105" s="27" t="s">
        <v>55</v>
      </c>
      <c r="C105" s="16" t="s">
        <v>64</v>
      </c>
      <c r="D105" s="16" t="s">
        <v>53</v>
      </c>
      <c r="E105" s="31" t="s">
        <v>114</v>
      </c>
      <c r="F105" s="16" t="s">
        <v>54</v>
      </c>
      <c r="G105" s="18">
        <v>12.023</v>
      </c>
      <c r="H105" s="18">
        <v>15</v>
      </c>
      <c r="I105" s="18">
        <v>15</v>
      </c>
    </row>
    <row r="106" spans="1:9" ht="13.5">
      <c r="A106" s="50" t="s">
        <v>212</v>
      </c>
      <c r="B106" s="75" t="s">
        <v>3</v>
      </c>
      <c r="C106" s="13" t="s">
        <v>64</v>
      </c>
      <c r="D106" s="13" t="s">
        <v>53</v>
      </c>
      <c r="E106" s="60" t="s">
        <v>115</v>
      </c>
      <c r="F106" s="13"/>
      <c r="G106" s="15">
        <f>G108</f>
        <v>15</v>
      </c>
      <c r="H106" s="15">
        <f>H107</f>
        <v>15</v>
      </c>
      <c r="I106" s="15">
        <f>I107</f>
        <v>15</v>
      </c>
    </row>
    <row r="107" spans="1:9" ht="25.5">
      <c r="A107" s="50" t="s">
        <v>213</v>
      </c>
      <c r="B107" s="27" t="s">
        <v>108</v>
      </c>
      <c r="C107" s="51" t="s">
        <v>64</v>
      </c>
      <c r="D107" s="51" t="s">
        <v>53</v>
      </c>
      <c r="E107" s="31" t="s">
        <v>115</v>
      </c>
      <c r="F107" s="31" t="s">
        <v>87</v>
      </c>
      <c r="G107" s="38">
        <f>G108</f>
        <v>15</v>
      </c>
      <c r="H107" s="38">
        <f>H108</f>
        <v>15</v>
      </c>
      <c r="I107" s="38">
        <f>I108</f>
        <v>15</v>
      </c>
    </row>
    <row r="108" spans="1:9" ht="25.5">
      <c r="A108" s="50" t="s">
        <v>214</v>
      </c>
      <c r="B108" s="80" t="s">
        <v>84</v>
      </c>
      <c r="C108" s="81" t="s">
        <v>64</v>
      </c>
      <c r="D108" s="81" t="s">
        <v>53</v>
      </c>
      <c r="E108" s="82" t="s">
        <v>115</v>
      </c>
      <c r="F108" s="82" t="s">
        <v>248</v>
      </c>
      <c r="G108" s="83">
        <f>G109</f>
        <v>15</v>
      </c>
      <c r="H108" s="77">
        <v>15</v>
      </c>
      <c r="I108" s="77">
        <v>15</v>
      </c>
    </row>
    <row r="109" spans="1:9" ht="38.25">
      <c r="A109" s="50" t="s">
        <v>215</v>
      </c>
      <c r="B109" s="27" t="s">
        <v>55</v>
      </c>
      <c r="C109" s="51" t="s">
        <v>64</v>
      </c>
      <c r="D109" s="51" t="s">
        <v>53</v>
      </c>
      <c r="E109" s="31" t="s">
        <v>115</v>
      </c>
      <c r="F109" s="31" t="s">
        <v>54</v>
      </c>
      <c r="G109" s="38">
        <v>15</v>
      </c>
      <c r="H109" s="38">
        <v>15</v>
      </c>
      <c r="I109" s="38">
        <v>15</v>
      </c>
    </row>
    <row r="110" spans="1:9" ht="40.5">
      <c r="A110" s="50" t="s">
        <v>216</v>
      </c>
      <c r="B110" s="45" t="s">
        <v>271</v>
      </c>
      <c r="C110" s="51" t="s">
        <v>64</v>
      </c>
      <c r="D110" s="51" t="s">
        <v>53</v>
      </c>
      <c r="E110" s="31" t="s">
        <v>270</v>
      </c>
      <c r="F110" s="31"/>
      <c r="G110" s="38">
        <v>81.991</v>
      </c>
      <c r="H110" s="38">
        <v>0</v>
      </c>
      <c r="I110" s="38">
        <v>0</v>
      </c>
    </row>
    <row r="111" spans="1:9" ht="25.5">
      <c r="A111" s="50" t="s">
        <v>282</v>
      </c>
      <c r="B111" s="27" t="s">
        <v>84</v>
      </c>
      <c r="C111" s="51" t="s">
        <v>64</v>
      </c>
      <c r="D111" s="51" t="s">
        <v>53</v>
      </c>
      <c r="E111" s="31" t="s">
        <v>270</v>
      </c>
      <c r="F111" s="31" t="s">
        <v>273</v>
      </c>
      <c r="G111" s="38">
        <v>81.991</v>
      </c>
      <c r="H111" s="38">
        <v>0</v>
      </c>
      <c r="I111" s="38">
        <v>0</v>
      </c>
    </row>
    <row r="112" spans="1:9" ht="38.25">
      <c r="A112" s="50" t="s">
        <v>217</v>
      </c>
      <c r="B112" s="27" t="s">
        <v>272</v>
      </c>
      <c r="C112" s="51" t="s">
        <v>64</v>
      </c>
      <c r="D112" s="51" t="s">
        <v>53</v>
      </c>
      <c r="E112" s="31" t="s">
        <v>270</v>
      </c>
      <c r="F112" s="31" t="s">
        <v>122</v>
      </c>
      <c r="G112" s="38">
        <v>81.991</v>
      </c>
      <c r="H112" s="38">
        <v>0</v>
      </c>
      <c r="I112" s="38">
        <v>0</v>
      </c>
    </row>
    <row r="113" spans="1:9" ht="38.25">
      <c r="A113" s="50" t="s">
        <v>218</v>
      </c>
      <c r="B113" s="27" t="s">
        <v>55</v>
      </c>
      <c r="C113" s="51" t="s">
        <v>64</v>
      </c>
      <c r="D113" s="51" t="s">
        <v>53</v>
      </c>
      <c r="E113" s="31" t="s">
        <v>270</v>
      </c>
      <c r="F113" s="31" t="s">
        <v>122</v>
      </c>
      <c r="G113" s="38">
        <v>81.991</v>
      </c>
      <c r="H113" s="38">
        <v>0</v>
      </c>
      <c r="I113" s="38">
        <v>0</v>
      </c>
    </row>
    <row r="114" spans="1:9" ht="21">
      <c r="A114" s="50" t="s">
        <v>89</v>
      </c>
      <c r="B114" s="79" t="s">
        <v>4</v>
      </c>
      <c r="C114" s="13" t="s">
        <v>64</v>
      </c>
      <c r="D114" s="13" t="s">
        <v>53</v>
      </c>
      <c r="E114" s="60" t="s">
        <v>116</v>
      </c>
      <c r="F114" s="13"/>
      <c r="G114" s="15">
        <f>G116</f>
        <v>787.889</v>
      </c>
      <c r="H114" s="15">
        <f aca="true" t="shared" si="7" ref="H114:I116">H115</f>
        <v>414.915</v>
      </c>
      <c r="I114" s="15">
        <f t="shared" si="7"/>
        <v>414.915</v>
      </c>
    </row>
    <row r="115" spans="1:9" ht="25.5">
      <c r="A115" s="50" t="s">
        <v>219</v>
      </c>
      <c r="B115" s="27" t="s">
        <v>108</v>
      </c>
      <c r="C115" s="51" t="s">
        <v>64</v>
      </c>
      <c r="D115" s="51" t="s">
        <v>53</v>
      </c>
      <c r="E115" s="31" t="s">
        <v>116</v>
      </c>
      <c r="F115" s="13"/>
      <c r="G115" s="38">
        <f>G116</f>
        <v>787.889</v>
      </c>
      <c r="H115" s="38">
        <f t="shared" si="7"/>
        <v>414.915</v>
      </c>
      <c r="I115" s="38">
        <f t="shared" si="7"/>
        <v>414.915</v>
      </c>
    </row>
    <row r="116" spans="1:9" ht="25.5">
      <c r="A116" s="50" t="s">
        <v>283</v>
      </c>
      <c r="B116" s="27" t="s">
        <v>84</v>
      </c>
      <c r="C116" s="51" t="s">
        <v>64</v>
      </c>
      <c r="D116" s="51" t="s">
        <v>53</v>
      </c>
      <c r="E116" s="31" t="s">
        <v>116</v>
      </c>
      <c r="F116" s="51" t="s">
        <v>248</v>
      </c>
      <c r="G116" s="38">
        <f>G117</f>
        <v>787.889</v>
      </c>
      <c r="H116" s="38">
        <f t="shared" si="7"/>
        <v>414.915</v>
      </c>
      <c r="I116" s="38">
        <f t="shared" si="7"/>
        <v>414.915</v>
      </c>
    </row>
    <row r="117" spans="1:9" ht="38.25">
      <c r="A117" s="50" t="s">
        <v>220</v>
      </c>
      <c r="B117" s="27" t="s">
        <v>55</v>
      </c>
      <c r="C117" s="51" t="s">
        <v>64</v>
      </c>
      <c r="D117" s="51" t="s">
        <v>53</v>
      </c>
      <c r="E117" s="31" t="s">
        <v>116</v>
      </c>
      <c r="F117" s="51" t="s">
        <v>54</v>
      </c>
      <c r="G117" s="38">
        <v>787.889</v>
      </c>
      <c r="H117" s="38">
        <v>414.915</v>
      </c>
      <c r="I117" s="38">
        <v>414.915</v>
      </c>
    </row>
    <row r="118" spans="1:9" ht="12.75">
      <c r="A118" s="50" t="s">
        <v>221</v>
      </c>
      <c r="B118" s="14" t="s">
        <v>20</v>
      </c>
      <c r="C118" s="13" t="s">
        <v>19</v>
      </c>
      <c r="D118" s="13"/>
      <c r="E118" s="16"/>
      <c r="F118" s="13"/>
      <c r="G118" s="15">
        <f>G119</f>
        <v>179.911</v>
      </c>
      <c r="H118" s="15">
        <f>H119</f>
        <v>104.007</v>
      </c>
      <c r="I118" s="15">
        <f>I119</f>
        <v>104.007</v>
      </c>
    </row>
    <row r="119" spans="1:9" ht="12.75">
      <c r="A119" s="50" t="s">
        <v>222</v>
      </c>
      <c r="B119" s="14" t="s">
        <v>21</v>
      </c>
      <c r="C119" s="37" t="s">
        <v>19</v>
      </c>
      <c r="D119" s="37" t="s">
        <v>19</v>
      </c>
      <c r="E119" s="31" t="s">
        <v>125</v>
      </c>
      <c r="F119" s="16"/>
      <c r="G119" s="18">
        <f>SUM(G120,G127)</f>
        <v>179.911</v>
      </c>
      <c r="H119" s="18">
        <f>H120+H123</f>
        <v>104.007</v>
      </c>
      <c r="I119" s="18">
        <f>I120+I123</f>
        <v>104.007</v>
      </c>
    </row>
    <row r="120" spans="1:9" ht="40.5">
      <c r="A120" s="50" t="s">
        <v>223</v>
      </c>
      <c r="B120" s="84" t="s">
        <v>117</v>
      </c>
      <c r="C120" s="13" t="s">
        <v>19</v>
      </c>
      <c r="D120" s="13" t="s">
        <v>19</v>
      </c>
      <c r="E120" s="60" t="s">
        <v>125</v>
      </c>
      <c r="F120" s="85"/>
      <c r="G120" s="86">
        <f>G121+G124</f>
        <v>104.007</v>
      </c>
      <c r="H120" s="33">
        <f>H121</f>
        <v>94.007</v>
      </c>
      <c r="I120" s="33">
        <f>I121</f>
        <v>94.007</v>
      </c>
    </row>
    <row r="121" spans="1:9" ht="25.5">
      <c r="A121" s="50" t="s">
        <v>224</v>
      </c>
      <c r="B121" s="87" t="s">
        <v>118</v>
      </c>
      <c r="C121" s="30" t="s">
        <v>19</v>
      </c>
      <c r="D121" s="30" t="s">
        <v>19</v>
      </c>
      <c r="E121" s="62" t="s">
        <v>119</v>
      </c>
      <c r="F121" s="62"/>
      <c r="G121" s="63">
        <f>G122</f>
        <v>94.007</v>
      </c>
      <c r="H121" s="33">
        <f>H122</f>
        <v>94.007</v>
      </c>
      <c r="I121" s="33">
        <f>I122</f>
        <v>94.007</v>
      </c>
    </row>
    <row r="122" spans="1:9" ht="25.5">
      <c r="A122" s="50" t="s">
        <v>225</v>
      </c>
      <c r="B122" s="58" t="s">
        <v>120</v>
      </c>
      <c r="C122" s="51" t="s">
        <v>19</v>
      </c>
      <c r="D122" s="51" t="s">
        <v>19</v>
      </c>
      <c r="E122" s="31" t="s">
        <v>119</v>
      </c>
      <c r="F122" s="31" t="s">
        <v>122</v>
      </c>
      <c r="G122" s="33">
        <f>G123</f>
        <v>94.007</v>
      </c>
      <c r="H122" s="33">
        <v>94.007</v>
      </c>
      <c r="I122" s="33">
        <v>94.007</v>
      </c>
    </row>
    <row r="123" spans="1:9" ht="25.5">
      <c r="A123" s="50" t="s">
        <v>226</v>
      </c>
      <c r="B123" s="58" t="s">
        <v>121</v>
      </c>
      <c r="C123" s="51" t="s">
        <v>19</v>
      </c>
      <c r="D123" s="51" t="s">
        <v>19</v>
      </c>
      <c r="E123" s="31" t="s">
        <v>119</v>
      </c>
      <c r="F123" s="31" t="s">
        <v>122</v>
      </c>
      <c r="G123" s="33">
        <v>94.007</v>
      </c>
      <c r="H123" s="33">
        <f>H124</f>
        <v>10</v>
      </c>
      <c r="I123" s="33">
        <f>I124</f>
        <v>10</v>
      </c>
    </row>
    <row r="124" spans="1:9" ht="51">
      <c r="A124" s="50" t="s">
        <v>79</v>
      </c>
      <c r="B124" s="87" t="s">
        <v>123</v>
      </c>
      <c r="C124" s="30" t="s">
        <v>19</v>
      </c>
      <c r="D124" s="30" t="s">
        <v>19</v>
      </c>
      <c r="E124" s="62" t="s">
        <v>124</v>
      </c>
      <c r="F124" s="62"/>
      <c r="G124" s="63">
        <f>G125</f>
        <v>10</v>
      </c>
      <c r="H124" s="33">
        <f>H126</f>
        <v>10</v>
      </c>
      <c r="I124" s="33">
        <f>I126</f>
        <v>10</v>
      </c>
    </row>
    <row r="125" spans="1:9" ht="25.5">
      <c r="A125" s="50" t="s">
        <v>131</v>
      </c>
      <c r="B125" s="58" t="s">
        <v>120</v>
      </c>
      <c r="C125" s="51" t="s">
        <v>19</v>
      </c>
      <c r="D125" s="51" t="s">
        <v>19</v>
      </c>
      <c r="E125" s="31" t="s">
        <v>124</v>
      </c>
      <c r="F125" s="31" t="s">
        <v>248</v>
      </c>
      <c r="G125" s="33">
        <f>G126</f>
        <v>10</v>
      </c>
      <c r="H125" s="33">
        <v>10</v>
      </c>
      <c r="I125" s="33">
        <v>10</v>
      </c>
    </row>
    <row r="126" spans="1:9" ht="25.5">
      <c r="A126" s="50" t="s">
        <v>133</v>
      </c>
      <c r="B126" s="58" t="s">
        <v>121</v>
      </c>
      <c r="C126" s="51" t="s">
        <v>19</v>
      </c>
      <c r="D126" s="51" t="s">
        <v>19</v>
      </c>
      <c r="E126" s="31" t="s">
        <v>124</v>
      </c>
      <c r="F126" s="31" t="s">
        <v>54</v>
      </c>
      <c r="G126" s="33">
        <v>10</v>
      </c>
      <c r="H126" s="33">
        <v>10</v>
      </c>
      <c r="I126" s="33">
        <v>10</v>
      </c>
    </row>
    <row r="127" spans="1:9" ht="36">
      <c r="A127" s="50" t="s">
        <v>227</v>
      </c>
      <c r="B127" s="91" t="s">
        <v>254</v>
      </c>
      <c r="C127" s="30" t="s">
        <v>19</v>
      </c>
      <c r="D127" s="30" t="s">
        <v>19</v>
      </c>
      <c r="E127" s="62" t="s">
        <v>257</v>
      </c>
      <c r="F127" s="62"/>
      <c r="G127" s="63">
        <f>G128</f>
        <v>75.904</v>
      </c>
      <c r="H127" s="33">
        <f>H130</f>
        <v>0</v>
      </c>
      <c r="I127" s="33">
        <f>I130</f>
        <v>0</v>
      </c>
    </row>
    <row r="128" spans="1:9" ht="25.5">
      <c r="A128" s="50" t="s">
        <v>284</v>
      </c>
      <c r="B128" s="58" t="s">
        <v>255</v>
      </c>
      <c r="C128" s="51" t="s">
        <v>19</v>
      </c>
      <c r="D128" s="51" t="s">
        <v>19</v>
      </c>
      <c r="E128" s="31" t="s">
        <v>257</v>
      </c>
      <c r="F128" s="31" t="s">
        <v>89</v>
      </c>
      <c r="G128" s="63">
        <f>SUM(G129:G130)</f>
        <v>75.904</v>
      </c>
      <c r="H128" s="33">
        <v>0</v>
      </c>
      <c r="I128" s="33">
        <v>0</v>
      </c>
    </row>
    <row r="129" spans="1:9" ht="25.5">
      <c r="A129" s="50" t="s">
        <v>228</v>
      </c>
      <c r="B129" s="58" t="s">
        <v>256</v>
      </c>
      <c r="C129" s="51" t="s">
        <v>19</v>
      </c>
      <c r="D129" s="51" t="s">
        <v>19</v>
      </c>
      <c r="E129" s="31" t="s">
        <v>257</v>
      </c>
      <c r="F129" s="31" t="s">
        <v>131</v>
      </c>
      <c r="G129" s="33">
        <v>58.298</v>
      </c>
      <c r="H129" s="33">
        <v>0</v>
      </c>
      <c r="I129" s="33">
        <v>0</v>
      </c>
    </row>
    <row r="130" spans="1:9" ht="12.75">
      <c r="A130" s="50" t="s">
        <v>229</v>
      </c>
      <c r="B130" s="58" t="s">
        <v>104</v>
      </c>
      <c r="C130" s="51" t="s">
        <v>19</v>
      </c>
      <c r="D130" s="51" t="s">
        <v>19</v>
      </c>
      <c r="E130" s="31" t="s">
        <v>257</v>
      </c>
      <c r="F130" s="31" t="s">
        <v>80</v>
      </c>
      <c r="G130" s="33">
        <v>17.606</v>
      </c>
      <c r="H130" s="33">
        <v>0</v>
      </c>
      <c r="I130" s="33">
        <v>0</v>
      </c>
    </row>
    <row r="131" spans="1:9" ht="12.75">
      <c r="A131" s="50" t="s">
        <v>230</v>
      </c>
      <c r="B131" s="14" t="s">
        <v>9</v>
      </c>
      <c r="C131" s="13" t="s">
        <v>65</v>
      </c>
      <c r="D131" s="13"/>
      <c r="E131" s="13"/>
      <c r="F131" s="13"/>
      <c r="G131" s="15">
        <f aca="true" t="shared" si="8" ref="G131:I132">G132</f>
        <v>3314.8589999999995</v>
      </c>
      <c r="H131" s="15">
        <f t="shared" si="8"/>
        <v>3024.257</v>
      </c>
      <c r="I131" s="15">
        <f t="shared" si="8"/>
        <v>3024.257</v>
      </c>
    </row>
    <row r="132" spans="1:9" ht="12.75">
      <c r="A132" s="50" t="s">
        <v>285</v>
      </c>
      <c r="B132" s="14" t="s">
        <v>10</v>
      </c>
      <c r="C132" s="37" t="s">
        <v>65</v>
      </c>
      <c r="D132" s="37" t="s">
        <v>45</v>
      </c>
      <c r="E132" s="31"/>
      <c r="F132" s="31"/>
      <c r="G132" s="33">
        <f t="shared" si="8"/>
        <v>3314.8589999999995</v>
      </c>
      <c r="H132" s="33">
        <f t="shared" si="8"/>
        <v>3024.257</v>
      </c>
      <c r="I132" s="33">
        <f t="shared" si="8"/>
        <v>3024.257</v>
      </c>
    </row>
    <row r="133" spans="1:9" ht="25.5">
      <c r="A133" s="50" t="s">
        <v>80</v>
      </c>
      <c r="B133" s="27" t="s">
        <v>126</v>
      </c>
      <c r="C133" s="37" t="s">
        <v>65</v>
      </c>
      <c r="D133" s="37" t="s">
        <v>45</v>
      </c>
      <c r="E133" s="31" t="s">
        <v>258</v>
      </c>
      <c r="F133" s="31"/>
      <c r="G133" s="33">
        <f>G135+G146</f>
        <v>3314.8589999999995</v>
      </c>
      <c r="H133" s="33">
        <f>H135+H146</f>
        <v>3024.257</v>
      </c>
      <c r="I133" s="33">
        <f>I135+I146</f>
        <v>3024.257</v>
      </c>
    </row>
    <row r="134" spans="1:9" ht="38.25">
      <c r="A134" s="50" t="s">
        <v>78</v>
      </c>
      <c r="B134" s="58" t="s">
        <v>127</v>
      </c>
      <c r="C134" s="51" t="s">
        <v>65</v>
      </c>
      <c r="D134" s="51" t="s">
        <v>45</v>
      </c>
      <c r="E134" s="31" t="s">
        <v>259</v>
      </c>
      <c r="F134" s="31"/>
      <c r="G134" s="33">
        <f>G135+G146</f>
        <v>3314.8589999999995</v>
      </c>
      <c r="H134" s="33">
        <f>SUM(H135,H146)</f>
        <v>3024.257</v>
      </c>
      <c r="I134" s="33">
        <f>SUM(I135,I146)</f>
        <v>3024.257</v>
      </c>
    </row>
    <row r="135" spans="1:9" ht="54">
      <c r="A135" s="50" t="s">
        <v>90</v>
      </c>
      <c r="B135" s="88" t="s">
        <v>129</v>
      </c>
      <c r="C135" s="13" t="s">
        <v>65</v>
      </c>
      <c r="D135" s="13" t="s">
        <v>45</v>
      </c>
      <c r="E135" s="60" t="s">
        <v>128</v>
      </c>
      <c r="F135" s="60"/>
      <c r="G135" s="61">
        <f>SUM(G136,G140,G142,G144)</f>
        <v>658.6659999999999</v>
      </c>
      <c r="H135" s="47">
        <f>H136+H140</f>
        <v>645.864</v>
      </c>
      <c r="I135" s="47">
        <f>I136+I140</f>
        <v>645.864</v>
      </c>
    </row>
    <row r="136" spans="1:9" ht="25.5">
      <c r="A136" s="50" t="s">
        <v>91</v>
      </c>
      <c r="B136" s="58" t="s">
        <v>102</v>
      </c>
      <c r="C136" s="51" t="s">
        <v>65</v>
      </c>
      <c r="D136" s="51" t="s">
        <v>45</v>
      </c>
      <c r="E136" s="31" t="s">
        <v>128</v>
      </c>
      <c r="F136" s="31" t="s">
        <v>89</v>
      </c>
      <c r="G136" s="33">
        <f>SUM(G137:G139)</f>
        <v>381.404</v>
      </c>
      <c r="H136" s="33">
        <f>H137+H138+H139</f>
        <v>479.46</v>
      </c>
      <c r="I136" s="33">
        <f>I137+I138+I139</f>
        <v>479.46</v>
      </c>
    </row>
    <row r="137" spans="1:9" ht="12.75">
      <c r="A137" s="50" t="s">
        <v>286</v>
      </c>
      <c r="B137" s="29" t="s">
        <v>130</v>
      </c>
      <c r="C137" s="51" t="s">
        <v>65</v>
      </c>
      <c r="D137" s="51" t="s">
        <v>45</v>
      </c>
      <c r="E137" s="31" t="s">
        <v>128</v>
      </c>
      <c r="F137" s="31" t="s">
        <v>131</v>
      </c>
      <c r="G137" s="33">
        <v>281.184</v>
      </c>
      <c r="H137" s="33">
        <v>368.25</v>
      </c>
      <c r="I137" s="33">
        <v>368.25</v>
      </c>
    </row>
    <row r="138" spans="1:9" ht="25.5">
      <c r="A138" s="50" t="s">
        <v>287</v>
      </c>
      <c r="B138" s="48" t="s">
        <v>132</v>
      </c>
      <c r="C138" s="51" t="s">
        <v>65</v>
      </c>
      <c r="D138" s="51" t="s">
        <v>45</v>
      </c>
      <c r="E138" s="31" t="s">
        <v>128</v>
      </c>
      <c r="F138" s="31" t="s">
        <v>133</v>
      </c>
      <c r="G138" s="33">
        <v>0</v>
      </c>
      <c r="H138" s="33">
        <v>0</v>
      </c>
      <c r="I138" s="33">
        <v>0</v>
      </c>
    </row>
    <row r="139" spans="1:9" ht="54" customHeight="1">
      <c r="A139" s="50" t="s">
        <v>288</v>
      </c>
      <c r="B139" s="49" t="s">
        <v>134</v>
      </c>
      <c r="C139" s="51" t="s">
        <v>65</v>
      </c>
      <c r="D139" s="51" t="s">
        <v>45</v>
      </c>
      <c r="E139" s="31" t="s">
        <v>128</v>
      </c>
      <c r="F139" s="31" t="s">
        <v>80</v>
      </c>
      <c r="G139" s="33">
        <v>100.22</v>
      </c>
      <c r="H139" s="33">
        <v>111.21</v>
      </c>
      <c r="I139" s="33">
        <v>111.21</v>
      </c>
    </row>
    <row r="140" spans="1:9" ht="25.5">
      <c r="A140" s="50" t="s">
        <v>289</v>
      </c>
      <c r="B140" s="58" t="s">
        <v>84</v>
      </c>
      <c r="C140" s="51" t="s">
        <v>65</v>
      </c>
      <c r="D140" s="51" t="s">
        <v>45</v>
      </c>
      <c r="E140" s="31" t="s">
        <v>128</v>
      </c>
      <c r="F140" s="31" t="s">
        <v>248</v>
      </c>
      <c r="G140" s="33">
        <f>G141</f>
        <v>125.911</v>
      </c>
      <c r="H140" s="33">
        <f>H141</f>
        <v>166.404</v>
      </c>
      <c r="I140" s="33">
        <f>I141</f>
        <v>166.404</v>
      </c>
    </row>
    <row r="141" spans="1:9" ht="25.5">
      <c r="A141" s="50" t="s">
        <v>290</v>
      </c>
      <c r="B141" s="58" t="s">
        <v>121</v>
      </c>
      <c r="C141" s="51" t="s">
        <v>65</v>
      </c>
      <c r="D141" s="51" t="s">
        <v>45</v>
      </c>
      <c r="E141" s="31" t="s">
        <v>128</v>
      </c>
      <c r="F141" s="31" t="s">
        <v>54</v>
      </c>
      <c r="G141" s="33">
        <v>125.911</v>
      </c>
      <c r="H141" s="33">
        <v>166.404</v>
      </c>
      <c r="I141" s="33">
        <v>166.404</v>
      </c>
    </row>
    <row r="142" spans="1:9" ht="38.25">
      <c r="A142" s="50" t="s">
        <v>291</v>
      </c>
      <c r="B142" s="58" t="s">
        <v>252</v>
      </c>
      <c r="C142" s="51" t="s">
        <v>65</v>
      </c>
      <c r="D142" s="51" t="s">
        <v>45</v>
      </c>
      <c r="E142" s="31" t="s">
        <v>128</v>
      </c>
      <c r="F142" s="31" t="s">
        <v>274</v>
      </c>
      <c r="G142" s="33">
        <v>147.951</v>
      </c>
      <c r="H142" s="33">
        <v>0</v>
      </c>
      <c r="I142" s="33">
        <v>0</v>
      </c>
    </row>
    <row r="143" spans="1:9" ht="15.75" customHeight="1">
      <c r="A143" s="50" t="s">
        <v>92</v>
      </c>
      <c r="B143" s="58" t="s">
        <v>253</v>
      </c>
      <c r="C143" s="51" t="s">
        <v>65</v>
      </c>
      <c r="D143" s="51" t="s">
        <v>45</v>
      </c>
      <c r="E143" s="31" t="s">
        <v>128</v>
      </c>
      <c r="F143" s="31" t="s">
        <v>232</v>
      </c>
      <c r="G143" s="33">
        <v>147.951</v>
      </c>
      <c r="H143" s="33">
        <v>0</v>
      </c>
      <c r="I143" s="33">
        <v>0</v>
      </c>
    </row>
    <row r="144" spans="1:9" ht="12.75">
      <c r="A144" s="50" t="s">
        <v>292</v>
      </c>
      <c r="B144" s="58" t="s">
        <v>93</v>
      </c>
      <c r="C144" s="51" t="s">
        <v>65</v>
      </c>
      <c r="D144" s="51" t="s">
        <v>45</v>
      </c>
      <c r="E144" s="31" t="s">
        <v>128</v>
      </c>
      <c r="F144" s="31" t="s">
        <v>94</v>
      </c>
      <c r="G144" s="33">
        <f>G145</f>
        <v>3.4</v>
      </c>
      <c r="H144" s="33">
        <v>0</v>
      </c>
      <c r="I144" s="33">
        <v>0</v>
      </c>
    </row>
    <row r="145" spans="1:9" ht="12.75">
      <c r="A145" s="50" t="s">
        <v>293</v>
      </c>
      <c r="B145" s="58" t="s">
        <v>95</v>
      </c>
      <c r="C145" s="51" t="s">
        <v>65</v>
      </c>
      <c r="D145" s="51" t="s">
        <v>45</v>
      </c>
      <c r="E145" s="31" t="s">
        <v>128</v>
      </c>
      <c r="F145" s="31" t="s">
        <v>96</v>
      </c>
      <c r="G145" s="33">
        <v>3.4</v>
      </c>
      <c r="H145" s="33">
        <v>0</v>
      </c>
      <c r="I145" s="33">
        <v>0</v>
      </c>
    </row>
    <row r="146" spans="1:9" ht="54">
      <c r="A146" s="50" t="s">
        <v>294</v>
      </c>
      <c r="B146" s="88" t="s">
        <v>135</v>
      </c>
      <c r="C146" s="13" t="s">
        <v>65</v>
      </c>
      <c r="D146" s="13" t="s">
        <v>45</v>
      </c>
      <c r="E146" s="60"/>
      <c r="F146" s="60" t="s">
        <v>87</v>
      </c>
      <c r="G146" s="61">
        <f>SUM(G147,G151,G153,G155,G157)</f>
        <v>2656.1929999999998</v>
      </c>
      <c r="H146" s="47">
        <f>H147+H151+H153</f>
        <v>2378.393</v>
      </c>
      <c r="I146" s="47">
        <f>I147+I151+I153</f>
        <v>2378.393</v>
      </c>
    </row>
    <row r="147" spans="1:9" ht="25.5">
      <c r="A147" s="50" t="s">
        <v>295</v>
      </c>
      <c r="B147" s="58" t="s">
        <v>102</v>
      </c>
      <c r="C147" s="51" t="s">
        <v>65</v>
      </c>
      <c r="D147" s="51" t="s">
        <v>45</v>
      </c>
      <c r="E147" s="31" t="s">
        <v>136</v>
      </c>
      <c r="F147" s="31" t="s">
        <v>89</v>
      </c>
      <c r="G147" s="33">
        <f>G148+G149+G150</f>
        <v>1217.771</v>
      </c>
      <c r="H147" s="33">
        <f>H148+H149+H150</f>
        <v>1257.726</v>
      </c>
      <c r="I147" s="33">
        <f>I148+I149+I150</f>
        <v>1257.726</v>
      </c>
    </row>
    <row r="148" spans="1:9" ht="12.75">
      <c r="A148" s="50" t="s">
        <v>296</v>
      </c>
      <c r="B148" s="29" t="s">
        <v>130</v>
      </c>
      <c r="C148" s="51" t="s">
        <v>65</v>
      </c>
      <c r="D148" s="51" t="s">
        <v>45</v>
      </c>
      <c r="E148" s="31" t="s">
        <v>136</v>
      </c>
      <c r="F148" s="31" t="s">
        <v>131</v>
      </c>
      <c r="G148" s="33">
        <v>924.02</v>
      </c>
      <c r="H148" s="33">
        <v>942.953</v>
      </c>
      <c r="I148" s="33">
        <v>942.953</v>
      </c>
    </row>
    <row r="149" spans="1:9" ht="25.5">
      <c r="A149" s="50" t="s">
        <v>297</v>
      </c>
      <c r="B149" s="48" t="s">
        <v>132</v>
      </c>
      <c r="C149" s="51" t="s">
        <v>65</v>
      </c>
      <c r="D149" s="51" t="s">
        <v>45</v>
      </c>
      <c r="E149" s="31" t="s">
        <v>136</v>
      </c>
      <c r="F149" s="31" t="s">
        <v>133</v>
      </c>
      <c r="G149" s="33">
        <v>30</v>
      </c>
      <c r="H149" s="33">
        <v>30</v>
      </c>
      <c r="I149" s="33">
        <v>30</v>
      </c>
    </row>
    <row r="150" spans="1:9" ht="51.75" customHeight="1">
      <c r="A150" s="50" t="s">
        <v>298</v>
      </c>
      <c r="B150" s="49" t="s">
        <v>134</v>
      </c>
      <c r="C150" s="51" t="s">
        <v>65</v>
      </c>
      <c r="D150" s="51" t="s">
        <v>45</v>
      </c>
      <c r="E150" s="31" t="s">
        <v>136</v>
      </c>
      <c r="F150" s="31" t="s">
        <v>80</v>
      </c>
      <c r="G150" s="33">
        <v>263.751</v>
      </c>
      <c r="H150" s="33">
        <v>284.773</v>
      </c>
      <c r="I150" s="33">
        <v>284.773</v>
      </c>
    </row>
    <row r="151" spans="1:9" ht="25.5">
      <c r="A151" s="50" t="s">
        <v>299</v>
      </c>
      <c r="B151" s="58" t="s">
        <v>84</v>
      </c>
      <c r="C151" s="51" t="s">
        <v>65</v>
      </c>
      <c r="D151" s="51" t="s">
        <v>45</v>
      </c>
      <c r="E151" s="31" t="s">
        <v>136</v>
      </c>
      <c r="F151" s="31" t="s">
        <v>248</v>
      </c>
      <c r="G151" s="33">
        <f>G152</f>
        <v>639.319</v>
      </c>
      <c r="H151" s="33">
        <f>H152</f>
        <v>1120.667</v>
      </c>
      <c r="I151" s="33">
        <f>I152</f>
        <v>1120.667</v>
      </c>
    </row>
    <row r="152" spans="1:9" ht="25.5">
      <c r="A152" s="50" t="s">
        <v>300</v>
      </c>
      <c r="B152" s="58" t="s">
        <v>121</v>
      </c>
      <c r="C152" s="51" t="s">
        <v>65</v>
      </c>
      <c r="D152" s="51" t="s">
        <v>45</v>
      </c>
      <c r="E152" s="31" t="s">
        <v>136</v>
      </c>
      <c r="F152" s="31" t="s">
        <v>54</v>
      </c>
      <c r="G152" s="33">
        <v>639.319</v>
      </c>
      <c r="H152" s="33">
        <v>1120.667</v>
      </c>
      <c r="I152" s="33">
        <v>1120.667</v>
      </c>
    </row>
    <row r="153" spans="1:9" ht="38.25">
      <c r="A153" s="50" t="s">
        <v>301</v>
      </c>
      <c r="B153" s="58" t="s">
        <v>252</v>
      </c>
      <c r="C153" s="51" t="s">
        <v>65</v>
      </c>
      <c r="D153" s="51" t="s">
        <v>45</v>
      </c>
      <c r="E153" s="31" t="s">
        <v>136</v>
      </c>
      <c r="F153" s="31" t="s">
        <v>274</v>
      </c>
      <c r="G153" s="33">
        <v>490.503</v>
      </c>
      <c r="H153" s="33">
        <v>0</v>
      </c>
      <c r="I153" s="33">
        <v>0</v>
      </c>
    </row>
    <row r="154" spans="1:9" ht="16.5" customHeight="1">
      <c r="A154" s="50" t="s">
        <v>302</v>
      </c>
      <c r="B154" s="58" t="s">
        <v>253</v>
      </c>
      <c r="C154" s="51" t="s">
        <v>65</v>
      </c>
      <c r="D154" s="51" t="s">
        <v>45</v>
      </c>
      <c r="E154" s="31" t="s">
        <v>136</v>
      </c>
      <c r="F154" s="31" t="s">
        <v>232</v>
      </c>
      <c r="G154" s="33">
        <v>490.503</v>
      </c>
      <c r="H154" s="33">
        <v>0</v>
      </c>
      <c r="I154" s="33">
        <v>0</v>
      </c>
    </row>
    <row r="155" spans="1:9" ht="12.75">
      <c r="A155" s="50" t="s">
        <v>303</v>
      </c>
      <c r="B155" s="58" t="s">
        <v>93</v>
      </c>
      <c r="C155" s="51" t="s">
        <v>65</v>
      </c>
      <c r="D155" s="51" t="s">
        <v>45</v>
      </c>
      <c r="E155" s="31" t="s">
        <v>136</v>
      </c>
      <c r="F155" s="31" t="s">
        <v>248</v>
      </c>
      <c r="G155" s="33">
        <v>16</v>
      </c>
      <c r="H155" s="33">
        <f>H156</f>
        <v>0</v>
      </c>
      <c r="I155" s="33">
        <f>I156</f>
        <v>0</v>
      </c>
    </row>
    <row r="156" spans="1:9" ht="12.75">
      <c r="A156" s="50" t="s">
        <v>304</v>
      </c>
      <c r="B156" s="58" t="s">
        <v>95</v>
      </c>
      <c r="C156" s="51" t="s">
        <v>65</v>
      </c>
      <c r="D156" s="51" t="s">
        <v>45</v>
      </c>
      <c r="E156" s="31" t="s">
        <v>136</v>
      </c>
      <c r="F156" s="31" t="s">
        <v>54</v>
      </c>
      <c r="G156" s="33">
        <v>16</v>
      </c>
      <c r="H156" s="33">
        <v>0</v>
      </c>
      <c r="I156" s="33">
        <v>0</v>
      </c>
    </row>
    <row r="157" spans="1:9" ht="63.75">
      <c r="A157" s="50" t="s">
        <v>305</v>
      </c>
      <c r="B157" s="27" t="s">
        <v>235</v>
      </c>
      <c r="C157" s="74" t="s">
        <v>65</v>
      </c>
      <c r="D157" s="74" t="s">
        <v>45</v>
      </c>
      <c r="E157" s="31" t="s">
        <v>266</v>
      </c>
      <c r="F157" s="31"/>
      <c r="G157" s="33">
        <f>SUM(G158,G160)</f>
        <v>292.6</v>
      </c>
      <c r="H157" s="33">
        <f>H160</f>
        <v>0</v>
      </c>
      <c r="I157" s="33">
        <f>I160</f>
        <v>0</v>
      </c>
    </row>
    <row r="158" spans="1:9" ht="25.5">
      <c r="A158" s="50" t="s">
        <v>306</v>
      </c>
      <c r="B158" s="27" t="s">
        <v>84</v>
      </c>
      <c r="C158" s="74" t="s">
        <v>65</v>
      </c>
      <c r="D158" s="74" t="s">
        <v>45</v>
      </c>
      <c r="E158" s="31" t="s">
        <v>267</v>
      </c>
      <c r="F158" s="31" t="s">
        <v>248</v>
      </c>
      <c r="G158" s="33">
        <v>277.8</v>
      </c>
      <c r="H158" s="33">
        <v>0</v>
      </c>
      <c r="I158" s="33">
        <v>0</v>
      </c>
    </row>
    <row r="159" spans="1:9" ht="25.5">
      <c r="A159" s="50" t="s">
        <v>307</v>
      </c>
      <c r="B159" s="27" t="s">
        <v>121</v>
      </c>
      <c r="C159" s="74" t="s">
        <v>65</v>
      </c>
      <c r="D159" s="74" t="s">
        <v>45</v>
      </c>
      <c r="E159" s="31" t="s">
        <v>267</v>
      </c>
      <c r="F159" s="31" t="s">
        <v>54</v>
      </c>
      <c r="G159" s="33">
        <v>277.8</v>
      </c>
      <c r="H159" s="33">
        <v>0</v>
      </c>
      <c r="I159" s="33">
        <v>0</v>
      </c>
    </row>
    <row r="160" spans="1:9" ht="25.5">
      <c r="A160" s="50" t="s">
        <v>308</v>
      </c>
      <c r="B160" s="27" t="s">
        <v>84</v>
      </c>
      <c r="C160" s="74" t="s">
        <v>65</v>
      </c>
      <c r="D160" s="74" t="s">
        <v>45</v>
      </c>
      <c r="E160" s="31" t="s">
        <v>267</v>
      </c>
      <c r="F160" s="31" t="s">
        <v>248</v>
      </c>
      <c r="G160" s="33">
        <v>14.8</v>
      </c>
      <c r="H160" s="33">
        <v>0</v>
      </c>
      <c r="I160" s="33">
        <v>0</v>
      </c>
    </row>
    <row r="161" spans="1:9" ht="25.5">
      <c r="A161" s="50" t="s">
        <v>309</v>
      </c>
      <c r="B161" s="27" t="s">
        <v>121</v>
      </c>
      <c r="C161" s="74" t="s">
        <v>65</v>
      </c>
      <c r="D161" s="74" t="s">
        <v>45</v>
      </c>
      <c r="E161" s="31" t="s">
        <v>267</v>
      </c>
      <c r="F161" s="31" t="s">
        <v>54</v>
      </c>
      <c r="G161" s="33">
        <v>14.8</v>
      </c>
      <c r="H161" s="33">
        <v>0</v>
      </c>
      <c r="I161" s="33">
        <v>0</v>
      </c>
    </row>
    <row r="162" spans="1:9" ht="12.75">
      <c r="A162" s="50" t="s">
        <v>310</v>
      </c>
      <c r="B162" s="14" t="s">
        <v>11</v>
      </c>
      <c r="C162" s="13" t="s">
        <v>31</v>
      </c>
      <c r="D162" s="13"/>
      <c r="E162" s="13"/>
      <c r="F162" s="13"/>
      <c r="G162" s="15">
        <f>G163</f>
        <v>84.325</v>
      </c>
      <c r="H162" s="15">
        <f aca="true" t="shared" si="9" ref="H162:I164">H163</f>
        <v>168.651</v>
      </c>
      <c r="I162" s="15">
        <f t="shared" si="9"/>
        <v>168.651</v>
      </c>
    </row>
    <row r="163" spans="1:9" ht="12.75">
      <c r="A163" s="50" t="s">
        <v>311</v>
      </c>
      <c r="B163" s="14" t="s">
        <v>12</v>
      </c>
      <c r="C163" s="13" t="s">
        <v>31</v>
      </c>
      <c r="D163" s="13" t="s">
        <v>45</v>
      </c>
      <c r="E163" s="31" t="s">
        <v>75</v>
      </c>
      <c r="F163" s="13"/>
      <c r="G163" s="15">
        <f>G164</f>
        <v>84.325</v>
      </c>
      <c r="H163" s="15">
        <f t="shared" si="9"/>
        <v>168.651</v>
      </c>
      <c r="I163" s="15">
        <f t="shared" si="9"/>
        <v>168.651</v>
      </c>
    </row>
    <row r="164" spans="1:9" ht="33.75">
      <c r="A164" s="50" t="s">
        <v>312</v>
      </c>
      <c r="B164" s="89" t="s">
        <v>5</v>
      </c>
      <c r="C164" s="30" t="s">
        <v>31</v>
      </c>
      <c r="D164" s="30" t="s">
        <v>45</v>
      </c>
      <c r="E164" s="31" t="s">
        <v>76</v>
      </c>
      <c r="F164" s="30" t="s">
        <v>67</v>
      </c>
      <c r="G164" s="41">
        <f>G165</f>
        <v>84.325</v>
      </c>
      <c r="H164" s="41">
        <f t="shared" si="9"/>
        <v>168.651</v>
      </c>
      <c r="I164" s="41">
        <f t="shared" si="9"/>
        <v>168.651</v>
      </c>
    </row>
    <row r="165" spans="1:9" ht="12.75">
      <c r="A165" s="50" t="s">
        <v>313</v>
      </c>
      <c r="B165" s="72" t="s">
        <v>13</v>
      </c>
      <c r="C165" s="16" t="s">
        <v>31</v>
      </c>
      <c r="D165" s="16" t="s">
        <v>45</v>
      </c>
      <c r="E165" s="31" t="s">
        <v>76</v>
      </c>
      <c r="F165" s="16" t="s">
        <v>67</v>
      </c>
      <c r="G165" s="18">
        <v>84.325</v>
      </c>
      <c r="H165" s="18">
        <v>168.651</v>
      </c>
      <c r="I165" s="18">
        <v>168.651</v>
      </c>
    </row>
    <row r="166" spans="1:9" ht="12.75">
      <c r="A166" s="50" t="s">
        <v>314</v>
      </c>
      <c r="B166" s="14" t="s">
        <v>14</v>
      </c>
      <c r="C166" s="13" t="s">
        <v>49</v>
      </c>
      <c r="D166" s="13"/>
      <c r="E166" s="13"/>
      <c r="F166" s="13"/>
      <c r="G166" s="15">
        <f>G167</f>
        <v>1126.219</v>
      </c>
      <c r="H166" s="15">
        <f>H167</f>
        <v>1126.219</v>
      </c>
      <c r="I166" s="15">
        <f>I167</f>
        <v>1126.219</v>
      </c>
    </row>
    <row r="167" spans="1:9" ht="12.75">
      <c r="A167" s="50" t="s">
        <v>315</v>
      </c>
      <c r="B167" s="14" t="s">
        <v>15</v>
      </c>
      <c r="C167" s="51" t="s">
        <v>49</v>
      </c>
      <c r="D167" s="51" t="s">
        <v>45</v>
      </c>
      <c r="E167" s="31"/>
      <c r="F167" s="31"/>
      <c r="G167" s="33">
        <f>SUM(G168,G179)</f>
        <v>1126.219</v>
      </c>
      <c r="H167" s="33">
        <f>SUM(H168,H179)</f>
        <v>1126.219</v>
      </c>
      <c r="I167" s="33">
        <f>SUM(I168,I179)</f>
        <v>1126.219</v>
      </c>
    </row>
    <row r="168" spans="1:9" ht="38.25">
      <c r="A168" s="50" t="s">
        <v>316</v>
      </c>
      <c r="B168" s="58" t="s">
        <v>117</v>
      </c>
      <c r="C168" s="51" t="s">
        <v>49</v>
      </c>
      <c r="D168" s="51" t="s">
        <v>45</v>
      </c>
      <c r="E168" s="31" t="s">
        <v>260</v>
      </c>
      <c r="F168" s="31"/>
      <c r="G168" s="33">
        <f>SUM(G169,G173,G175,G177)</f>
        <v>1084.219</v>
      </c>
      <c r="H168" s="33">
        <f>SUM(H169,H173,H177)</f>
        <v>1084.219</v>
      </c>
      <c r="I168" s="33">
        <f>SUM(I169,I173)</f>
        <v>1084.219</v>
      </c>
    </row>
    <row r="169" spans="1:9" ht="25.5">
      <c r="A169" s="50" t="s">
        <v>317</v>
      </c>
      <c r="B169" s="58" t="s">
        <v>102</v>
      </c>
      <c r="C169" s="51" t="s">
        <v>49</v>
      </c>
      <c r="D169" s="51" t="s">
        <v>45</v>
      </c>
      <c r="E169" s="31" t="s">
        <v>137</v>
      </c>
      <c r="F169" s="31" t="s">
        <v>89</v>
      </c>
      <c r="G169" s="33">
        <f>SUM(G170:G172)</f>
        <v>706.673</v>
      </c>
      <c r="H169" s="33">
        <f>H170+H171+H172</f>
        <v>784.689</v>
      </c>
      <c r="I169" s="33">
        <f>I170+I171+I172</f>
        <v>784.689</v>
      </c>
    </row>
    <row r="170" spans="1:9" ht="12.75">
      <c r="A170" s="50" t="s">
        <v>318</v>
      </c>
      <c r="B170" s="29" t="s">
        <v>130</v>
      </c>
      <c r="C170" s="51" t="s">
        <v>49</v>
      </c>
      <c r="D170" s="51" t="s">
        <v>45</v>
      </c>
      <c r="E170" s="31" t="s">
        <v>137</v>
      </c>
      <c r="F170" s="31" t="s">
        <v>131</v>
      </c>
      <c r="G170" s="33">
        <v>498.776</v>
      </c>
      <c r="H170" s="33">
        <v>553.909</v>
      </c>
      <c r="I170" s="33">
        <v>553.909</v>
      </c>
    </row>
    <row r="171" spans="1:9" ht="25.5">
      <c r="A171" s="50" t="s">
        <v>319</v>
      </c>
      <c r="B171" s="48" t="s">
        <v>132</v>
      </c>
      <c r="C171" s="51" t="s">
        <v>49</v>
      </c>
      <c r="D171" s="51" t="s">
        <v>45</v>
      </c>
      <c r="E171" s="31" t="s">
        <v>137</v>
      </c>
      <c r="F171" s="31" t="s">
        <v>133</v>
      </c>
      <c r="G171" s="33">
        <v>40.617</v>
      </c>
      <c r="H171" s="33">
        <v>63.5</v>
      </c>
      <c r="I171" s="33">
        <v>63.5</v>
      </c>
    </row>
    <row r="172" spans="1:9" ht="63.75">
      <c r="A172" s="50" t="s">
        <v>320</v>
      </c>
      <c r="B172" s="49" t="s">
        <v>134</v>
      </c>
      <c r="C172" s="51" t="s">
        <v>49</v>
      </c>
      <c r="D172" s="51" t="s">
        <v>45</v>
      </c>
      <c r="E172" s="31" t="s">
        <v>137</v>
      </c>
      <c r="F172" s="31" t="s">
        <v>80</v>
      </c>
      <c r="G172" s="33">
        <v>167.28</v>
      </c>
      <c r="H172" s="33">
        <v>167.28</v>
      </c>
      <c r="I172" s="33">
        <v>167.28</v>
      </c>
    </row>
    <row r="173" spans="1:9" ht="25.5">
      <c r="A173" s="50" t="s">
        <v>321</v>
      </c>
      <c r="B173" s="58" t="s">
        <v>84</v>
      </c>
      <c r="C173" s="51" t="s">
        <v>49</v>
      </c>
      <c r="D173" s="51" t="s">
        <v>45</v>
      </c>
      <c r="E173" s="31" t="s">
        <v>137</v>
      </c>
      <c r="F173" s="31" t="s">
        <v>248</v>
      </c>
      <c r="G173" s="33">
        <f>G174</f>
        <v>143.865</v>
      </c>
      <c r="H173" s="33">
        <f>H174</f>
        <v>299.53</v>
      </c>
      <c r="I173" s="33">
        <f>I174</f>
        <v>299.53</v>
      </c>
    </row>
    <row r="174" spans="1:9" ht="25.5">
      <c r="A174" s="50" t="s">
        <v>322</v>
      </c>
      <c r="B174" s="58" t="s">
        <v>121</v>
      </c>
      <c r="C174" s="51" t="s">
        <v>49</v>
      </c>
      <c r="D174" s="51" t="s">
        <v>45</v>
      </c>
      <c r="E174" s="31" t="s">
        <v>137</v>
      </c>
      <c r="F174" s="31" t="s">
        <v>54</v>
      </c>
      <c r="G174" s="33">
        <v>143.865</v>
      </c>
      <c r="H174" s="33">
        <v>299.53</v>
      </c>
      <c r="I174" s="33">
        <v>299.53</v>
      </c>
    </row>
    <row r="175" spans="1:9" ht="38.25">
      <c r="A175" s="50" t="s">
        <v>323</v>
      </c>
      <c r="B175" s="58" t="s">
        <v>252</v>
      </c>
      <c r="C175" s="51" t="s">
        <v>49</v>
      </c>
      <c r="D175" s="51" t="s">
        <v>45</v>
      </c>
      <c r="E175" s="31" t="s">
        <v>137</v>
      </c>
      <c r="F175" s="31" t="s">
        <v>274</v>
      </c>
      <c r="G175" s="33">
        <v>201.681</v>
      </c>
      <c r="H175" s="33">
        <v>0</v>
      </c>
      <c r="I175" s="33">
        <v>0</v>
      </c>
    </row>
    <row r="176" spans="1:9" ht="17.25" customHeight="1">
      <c r="A176" s="50" t="s">
        <v>324</v>
      </c>
      <c r="B176" s="58" t="s">
        <v>253</v>
      </c>
      <c r="C176" s="51" t="s">
        <v>49</v>
      </c>
      <c r="D176" s="51" t="s">
        <v>45</v>
      </c>
      <c r="E176" s="31" t="s">
        <v>137</v>
      </c>
      <c r="F176" s="31" t="s">
        <v>232</v>
      </c>
      <c r="G176" s="33">
        <v>201.681</v>
      </c>
      <c r="H176" s="33">
        <v>0</v>
      </c>
      <c r="I176" s="33">
        <v>0</v>
      </c>
    </row>
    <row r="177" spans="1:9" ht="12.75">
      <c r="A177" s="50" t="s">
        <v>325</v>
      </c>
      <c r="B177" s="58" t="s">
        <v>93</v>
      </c>
      <c r="C177" s="51" t="s">
        <v>49</v>
      </c>
      <c r="D177" s="51" t="s">
        <v>45</v>
      </c>
      <c r="E177" s="31" t="s">
        <v>137</v>
      </c>
      <c r="F177" s="31" t="s">
        <v>94</v>
      </c>
      <c r="G177" s="33">
        <f>G178</f>
        <v>32</v>
      </c>
      <c r="H177" s="33">
        <f>H178</f>
        <v>0</v>
      </c>
      <c r="I177" s="33">
        <f>I178</f>
        <v>0</v>
      </c>
    </row>
    <row r="178" spans="1:9" ht="12.75">
      <c r="A178" s="50" t="s">
        <v>326</v>
      </c>
      <c r="B178" s="58" t="s">
        <v>95</v>
      </c>
      <c r="C178" s="51" t="s">
        <v>49</v>
      </c>
      <c r="D178" s="51" t="s">
        <v>45</v>
      </c>
      <c r="E178" s="31" t="s">
        <v>137</v>
      </c>
      <c r="F178" s="31" t="s">
        <v>96</v>
      </c>
      <c r="G178" s="33">
        <v>32</v>
      </c>
      <c r="H178" s="33">
        <v>0</v>
      </c>
      <c r="I178" s="33">
        <v>0</v>
      </c>
    </row>
    <row r="179" spans="1:9" ht="12.75" customHeight="1">
      <c r="A179" s="50" t="s">
        <v>327</v>
      </c>
      <c r="B179" s="75" t="s">
        <v>16</v>
      </c>
      <c r="C179" s="13" t="s">
        <v>49</v>
      </c>
      <c r="D179" s="13" t="s">
        <v>47</v>
      </c>
      <c r="E179" s="13"/>
      <c r="F179" s="13"/>
      <c r="G179" s="41">
        <f aca="true" t="shared" si="10" ref="G179:I180">G180</f>
        <v>42</v>
      </c>
      <c r="H179" s="33">
        <f t="shared" si="10"/>
        <v>42</v>
      </c>
      <c r="I179" s="33">
        <f t="shared" si="10"/>
        <v>42</v>
      </c>
    </row>
    <row r="180" spans="1:9" ht="12.75" customHeight="1">
      <c r="A180" s="50" t="s">
        <v>328</v>
      </c>
      <c r="B180" s="58" t="s">
        <v>138</v>
      </c>
      <c r="C180" s="51" t="s">
        <v>49</v>
      </c>
      <c r="D180" s="51" t="s">
        <v>47</v>
      </c>
      <c r="E180" s="31" t="s">
        <v>139</v>
      </c>
      <c r="F180" s="31"/>
      <c r="G180" s="33">
        <f t="shared" si="10"/>
        <v>42</v>
      </c>
      <c r="H180" s="33">
        <f t="shared" si="10"/>
        <v>42</v>
      </c>
      <c r="I180" s="33">
        <f t="shared" si="10"/>
        <v>42</v>
      </c>
    </row>
    <row r="181" spans="1:9" ht="12.75" customHeight="1">
      <c r="A181" s="50" t="s">
        <v>329</v>
      </c>
      <c r="B181" s="58" t="s">
        <v>120</v>
      </c>
      <c r="C181" s="51" t="s">
        <v>49</v>
      </c>
      <c r="D181" s="51" t="s">
        <v>47</v>
      </c>
      <c r="E181" s="31" t="s">
        <v>139</v>
      </c>
      <c r="F181" s="31" t="s">
        <v>248</v>
      </c>
      <c r="G181" s="33">
        <f>G182</f>
        <v>42</v>
      </c>
      <c r="H181" s="33">
        <v>42</v>
      </c>
      <c r="I181" s="33">
        <v>42</v>
      </c>
    </row>
    <row r="182" spans="1:9" ht="12.75" customHeight="1">
      <c r="A182" s="50" t="s">
        <v>330</v>
      </c>
      <c r="B182" s="58" t="s">
        <v>121</v>
      </c>
      <c r="C182" s="51" t="s">
        <v>49</v>
      </c>
      <c r="D182" s="51" t="s">
        <v>47</v>
      </c>
      <c r="E182" s="31" t="s">
        <v>139</v>
      </c>
      <c r="F182" s="31" t="s">
        <v>54</v>
      </c>
      <c r="G182" s="33">
        <v>42</v>
      </c>
      <c r="H182" s="33">
        <v>42</v>
      </c>
      <c r="I182" s="33">
        <v>42</v>
      </c>
    </row>
  </sheetData>
  <sheetProtection/>
  <mergeCells count="9">
    <mergeCell ref="H12:H13"/>
    <mergeCell ref="I12:I13"/>
    <mergeCell ref="A9:I9"/>
    <mergeCell ref="A12:A13"/>
    <mergeCell ref="B12:B13"/>
    <mergeCell ref="C12:F12"/>
    <mergeCell ref="G12:G13"/>
    <mergeCell ref="A10:B10"/>
    <mergeCell ref="A11:B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user</cp:lastModifiedBy>
  <cp:lastPrinted>2017-09-25T08:21:56Z</cp:lastPrinted>
  <dcterms:created xsi:type="dcterms:W3CDTF">2016-08-23T08:11:17Z</dcterms:created>
  <dcterms:modified xsi:type="dcterms:W3CDTF">2017-09-25T08:22:24Z</dcterms:modified>
  <cp:category/>
  <cp:version/>
  <cp:contentType/>
  <cp:contentStatus/>
</cp:coreProperties>
</file>